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1" i="1"/>
  <c r="C22"/>
  <c r="C33"/>
  <c r="C44"/>
  <c r="C55"/>
  <c r="C66"/>
  <c r="C77"/>
  <c r="C88"/>
  <c r="C99"/>
  <c r="C110"/>
  <c r="C121"/>
  <c r="C132"/>
  <c r="C143"/>
  <c r="C151"/>
  <c r="D149"/>
  <c r="F149" s="1"/>
  <c r="L149"/>
  <c r="N149"/>
  <c r="O149" s="1"/>
  <c r="D150"/>
  <c r="F150" s="1"/>
  <c r="L150"/>
  <c r="N150"/>
  <c r="O150" s="1"/>
  <c r="A151"/>
  <c r="B151"/>
  <c r="D151" s="1"/>
  <c r="E151"/>
  <c r="H151"/>
  <c r="I151"/>
  <c r="K151"/>
  <c r="M151"/>
  <c r="P151"/>
  <c r="Q151"/>
  <c r="R151"/>
  <c r="S151"/>
  <c r="T151"/>
  <c r="V151"/>
  <c r="W151"/>
  <c r="X151"/>
  <c r="Y151"/>
  <c r="Z151"/>
  <c r="D50"/>
  <c r="F50" s="1"/>
  <c r="L50"/>
  <c r="N50"/>
  <c r="O50" s="1"/>
  <c r="AA50"/>
  <c r="AB50"/>
  <c r="D51"/>
  <c r="F51" s="1"/>
  <c r="L51"/>
  <c r="N51"/>
  <c r="O51" s="1"/>
  <c r="AA51"/>
  <c r="AB51"/>
  <c r="D52"/>
  <c r="F52" s="1"/>
  <c r="L52"/>
  <c r="N52"/>
  <c r="O52" s="1"/>
  <c r="AA52"/>
  <c r="AB52"/>
  <c r="D53"/>
  <c r="F53" s="1"/>
  <c r="L53"/>
  <c r="N53"/>
  <c r="O53" s="1"/>
  <c r="AA53"/>
  <c r="AB53"/>
  <c r="D54"/>
  <c r="F54" s="1"/>
  <c r="L54"/>
  <c r="N54"/>
  <c r="O54" s="1"/>
  <c r="AA54"/>
  <c r="AB54"/>
  <c r="A55"/>
  <c r="B55"/>
  <c r="E55"/>
  <c r="H55"/>
  <c r="I55"/>
  <c r="K55"/>
  <c r="M55"/>
  <c r="P55"/>
  <c r="Q55"/>
  <c r="R55"/>
  <c r="S55"/>
  <c r="T55"/>
  <c r="V55"/>
  <c r="W55"/>
  <c r="X55"/>
  <c r="Y55"/>
  <c r="Z55"/>
  <c r="AA55" s="1"/>
  <c r="Z143"/>
  <c r="Y143"/>
  <c r="X143"/>
  <c r="W143"/>
  <c r="V143"/>
  <c r="AA143" s="1"/>
  <c r="T143"/>
  <c r="S143"/>
  <c r="R143"/>
  <c r="Q143"/>
  <c r="P143"/>
  <c r="M143"/>
  <c r="K143"/>
  <c r="I143"/>
  <c r="H143"/>
  <c r="E143"/>
  <c r="B143"/>
  <c r="A143"/>
  <c r="AB142"/>
  <c r="AA142"/>
  <c r="N142"/>
  <c r="O142" s="1"/>
  <c r="L142"/>
  <c r="D142"/>
  <c r="U142" s="1"/>
  <c r="AB141"/>
  <c r="AA141"/>
  <c r="N141"/>
  <c r="O141" s="1"/>
  <c r="L141"/>
  <c r="D141"/>
  <c r="U141" s="1"/>
  <c r="AB140"/>
  <c r="AA140"/>
  <c r="N140"/>
  <c r="O140" s="1"/>
  <c r="L140"/>
  <c r="D140"/>
  <c r="U140" s="1"/>
  <c r="AB139"/>
  <c r="AA139"/>
  <c r="N139"/>
  <c r="O139" s="1"/>
  <c r="L139"/>
  <c r="D139"/>
  <c r="U139" s="1"/>
  <c r="AB138"/>
  <c r="AA138"/>
  <c r="N138"/>
  <c r="O138" s="1"/>
  <c r="L138"/>
  <c r="D138"/>
  <c r="U138" s="1"/>
  <c r="Z132"/>
  <c r="Y132"/>
  <c r="X132"/>
  <c r="W132"/>
  <c r="V132"/>
  <c r="AA132" s="1"/>
  <c r="T132"/>
  <c r="S132"/>
  <c r="R132"/>
  <c r="Q132"/>
  <c r="P132"/>
  <c r="M132"/>
  <c r="K132"/>
  <c r="I132"/>
  <c r="H132"/>
  <c r="E132"/>
  <c r="B132"/>
  <c r="A132"/>
  <c r="AB131"/>
  <c r="AA131"/>
  <c r="N131"/>
  <c r="O131" s="1"/>
  <c r="L131"/>
  <c r="D131"/>
  <c r="U131" s="1"/>
  <c r="AB130"/>
  <c r="AA130"/>
  <c r="N130"/>
  <c r="O130" s="1"/>
  <c r="L130"/>
  <c r="D130"/>
  <c r="U130" s="1"/>
  <c r="AB129"/>
  <c r="AA129"/>
  <c r="N129"/>
  <c r="O129" s="1"/>
  <c r="L129"/>
  <c r="D129"/>
  <c r="U129" s="1"/>
  <c r="AB128"/>
  <c r="AA128"/>
  <c r="N128"/>
  <c r="O128" s="1"/>
  <c r="L128"/>
  <c r="D128"/>
  <c r="U128" s="1"/>
  <c r="AB127"/>
  <c r="AA127"/>
  <c r="N127"/>
  <c r="O127" s="1"/>
  <c r="L127"/>
  <c r="D127"/>
  <c r="U127" s="1"/>
  <c r="Z121"/>
  <c r="Y121"/>
  <c r="X121"/>
  <c r="W121"/>
  <c r="V121"/>
  <c r="AA121" s="1"/>
  <c r="T121"/>
  <c r="S121"/>
  <c r="R121"/>
  <c r="Q121"/>
  <c r="P121"/>
  <c r="M121"/>
  <c r="K121"/>
  <c r="I121"/>
  <c r="H121"/>
  <c r="E121"/>
  <c r="B121"/>
  <c r="A121"/>
  <c r="AB120"/>
  <c r="AA120"/>
  <c r="N120"/>
  <c r="O120" s="1"/>
  <c r="L120"/>
  <c r="D120"/>
  <c r="U120" s="1"/>
  <c r="AB119"/>
  <c r="AA119"/>
  <c r="N119"/>
  <c r="O119" s="1"/>
  <c r="L119"/>
  <c r="D119"/>
  <c r="U119" s="1"/>
  <c r="AB118"/>
  <c r="AA118"/>
  <c r="N118"/>
  <c r="O118" s="1"/>
  <c r="L118"/>
  <c r="D118"/>
  <c r="U118" s="1"/>
  <c r="AB117"/>
  <c r="AA117"/>
  <c r="N117"/>
  <c r="O117" s="1"/>
  <c r="L117"/>
  <c r="D117"/>
  <c r="U117" s="1"/>
  <c r="AB116"/>
  <c r="AA116"/>
  <c r="N116"/>
  <c r="O116" s="1"/>
  <c r="L116"/>
  <c r="D116"/>
  <c r="U116" s="1"/>
  <c r="Z110"/>
  <c r="Y110"/>
  <c r="X110"/>
  <c r="W110"/>
  <c r="V110"/>
  <c r="AA110" s="1"/>
  <c r="T110"/>
  <c r="S110"/>
  <c r="R110"/>
  <c r="Q110"/>
  <c r="P110"/>
  <c r="M110"/>
  <c r="K110"/>
  <c r="I110"/>
  <c r="H110"/>
  <c r="E110"/>
  <c r="B110"/>
  <c r="A110"/>
  <c r="AB109"/>
  <c r="AA109"/>
  <c r="N109"/>
  <c r="O109" s="1"/>
  <c r="L109"/>
  <c r="D109"/>
  <c r="U109" s="1"/>
  <c r="AB108"/>
  <c r="AA108"/>
  <c r="N108"/>
  <c r="O108" s="1"/>
  <c r="L108"/>
  <c r="D108"/>
  <c r="U108" s="1"/>
  <c r="AB107"/>
  <c r="AA107"/>
  <c r="N107"/>
  <c r="O107" s="1"/>
  <c r="L107"/>
  <c r="D107"/>
  <c r="U107" s="1"/>
  <c r="AB106"/>
  <c r="AA106"/>
  <c r="N106"/>
  <c r="O106" s="1"/>
  <c r="L106"/>
  <c r="D106"/>
  <c r="U106" s="1"/>
  <c r="AB105"/>
  <c r="AA105"/>
  <c r="N105"/>
  <c r="O105" s="1"/>
  <c r="L105"/>
  <c r="D105"/>
  <c r="U105" s="1"/>
  <c r="Z99"/>
  <c r="Y99"/>
  <c r="X99"/>
  <c r="W99"/>
  <c r="V99"/>
  <c r="AA99" s="1"/>
  <c r="T99"/>
  <c r="S99"/>
  <c r="R99"/>
  <c r="Q99"/>
  <c r="P99"/>
  <c r="M99"/>
  <c r="K99"/>
  <c r="I99"/>
  <c r="H99"/>
  <c r="E99"/>
  <c r="B99"/>
  <c r="A99"/>
  <c r="AB98"/>
  <c r="AA98"/>
  <c r="N98"/>
  <c r="O98" s="1"/>
  <c r="L98"/>
  <c r="D98"/>
  <c r="U98" s="1"/>
  <c r="AB97"/>
  <c r="AA97"/>
  <c r="N97"/>
  <c r="O97" s="1"/>
  <c r="L97"/>
  <c r="D97"/>
  <c r="U97" s="1"/>
  <c r="AB96"/>
  <c r="AA96"/>
  <c r="N96"/>
  <c r="O96" s="1"/>
  <c r="L96"/>
  <c r="D96"/>
  <c r="U96" s="1"/>
  <c r="AB95"/>
  <c r="AA95"/>
  <c r="N95"/>
  <c r="O95" s="1"/>
  <c r="L95"/>
  <c r="D95"/>
  <c r="U95" s="1"/>
  <c r="AB94"/>
  <c r="AA94"/>
  <c r="N94"/>
  <c r="O94" s="1"/>
  <c r="L94"/>
  <c r="D94"/>
  <c r="U94" s="1"/>
  <c r="Z88"/>
  <c r="Y88"/>
  <c r="X88"/>
  <c r="W88"/>
  <c r="V88"/>
  <c r="AA88" s="1"/>
  <c r="T88"/>
  <c r="S88"/>
  <c r="R88"/>
  <c r="Q88"/>
  <c r="P88"/>
  <c r="M88"/>
  <c r="K88"/>
  <c r="I88"/>
  <c r="H88"/>
  <c r="E88"/>
  <c r="B88"/>
  <c r="A88"/>
  <c r="AB87"/>
  <c r="AA87"/>
  <c r="N87"/>
  <c r="O87" s="1"/>
  <c r="L87"/>
  <c r="D87"/>
  <c r="U87" s="1"/>
  <c r="AB86"/>
  <c r="AA86"/>
  <c r="N86"/>
  <c r="O86" s="1"/>
  <c r="L86"/>
  <c r="D86"/>
  <c r="U86" s="1"/>
  <c r="AB85"/>
  <c r="AA85"/>
  <c r="N85"/>
  <c r="O85" s="1"/>
  <c r="L85"/>
  <c r="D85"/>
  <c r="U85" s="1"/>
  <c r="AB84"/>
  <c r="AA84"/>
  <c r="N84"/>
  <c r="O84" s="1"/>
  <c r="L84"/>
  <c r="D84"/>
  <c r="U84" s="1"/>
  <c r="AB83"/>
  <c r="AA83"/>
  <c r="N83"/>
  <c r="O83" s="1"/>
  <c r="L83"/>
  <c r="D83"/>
  <c r="U83" s="1"/>
  <c r="Z77"/>
  <c r="Y77"/>
  <c r="X77"/>
  <c r="W77"/>
  <c r="V77"/>
  <c r="AA77" s="1"/>
  <c r="T77"/>
  <c r="S77"/>
  <c r="R77"/>
  <c r="Q77"/>
  <c r="P77"/>
  <c r="M77"/>
  <c r="K77"/>
  <c r="I77"/>
  <c r="H77"/>
  <c r="E77"/>
  <c r="B77"/>
  <c r="A77"/>
  <c r="AB76"/>
  <c r="AA76"/>
  <c r="N76"/>
  <c r="O76" s="1"/>
  <c r="L76"/>
  <c r="D76"/>
  <c r="U76" s="1"/>
  <c r="AB75"/>
  <c r="AA75"/>
  <c r="N75"/>
  <c r="O75" s="1"/>
  <c r="L75"/>
  <c r="D75"/>
  <c r="U75" s="1"/>
  <c r="AB74"/>
  <c r="AA74"/>
  <c r="N74"/>
  <c r="O74" s="1"/>
  <c r="L74"/>
  <c r="D74"/>
  <c r="U74" s="1"/>
  <c r="AB73"/>
  <c r="AA73"/>
  <c r="N73"/>
  <c r="O73" s="1"/>
  <c r="L73"/>
  <c r="D73"/>
  <c r="U73" s="1"/>
  <c r="AB72"/>
  <c r="AA72"/>
  <c r="N72"/>
  <c r="O72" s="1"/>
  <c r="L72"/>
  <c r="D72"/>
  <c r="U72" s="1"/>
  <c r="Z66"/>
  <c r="Y66"/>
  <c r="X66"/>
  <c r="W66"/>
  <c r="V66"/>
  <c r="AA66" s="1"/>
  <c r="T66"/>
  <c r="S66"/>
  <c r="R66"/>
  <c r="Q66"/>
  <c r="P66"/>
  <c r="M66"/>
  <c r="K66"/>
  <c r="I66"/>
  <c r="H66"/>
  <c r="E66"/>
  <c r="U66" s="1"/>
  <c r="B66"/>
  <c r="A66"/>
  <c r="AB65"/>
  <c r="AA65"/>
  <c r="U65"/>
  <c r="N65"/>
  <c r="J65"/>
  <c r="O65" s="1"/>
  <c r="D65"/>
  <c r="F65" s="1"/>
  <c r="AD65" s="1"/>
  <c r="AB64"/>
  <c r="AA64"/>
  <c r="U64"/>
  <c r="N64"/>
  <c r="J64"/>
  <c r="O64" s="1"/>
  <c r="D64"/>
  <c r="F64" s="1"/>
  <c r="AB63"/>
  <c r="AA63"/>
  <c r="U63"/>
  <c r="N63"/>
  <c r="J63"/>
  <c r="O63" s="1"/>
  <c r="D63"/>
  <c r="F63" s="1"/>
  <c r="AB62"/>
  <c r="AA62"/>
  <c r="U62"/>
  <c r="N62"/>
  <c r="J62"/>
  <c r="O62" s="1"/>
  <c r="D62"/>
  <c r="F62" s="1"/>
  <c r="AB61"/>
  <c r="AA61"/>
  <c r="U61"/>
  <c r="N61"/>
  <c r="J61"/>
  <c r="O61" s="1"/>
  <c r="D61"/>
  <c r="F61" s="1"/>
  <c r="Z44"/>
  <c r="Y44"/>
  <c r="X44"/>
  <c r="W44"/>
  <c r="V44"/>
  <c r="AA44" s="1"/>
  <c r="T44"/>
  <c r="S44"/>
  <c r="R44"/>
  <c r="Q44"/>
  <c r="P44"/>
  <c r="M44"/>
  <c r="K44"/>
  <c r="I44"/>
  <c r="H44"/>
  <c r="E44"/>
  <c r="B44"/>
  <c r="A44"/>
  <c r="AB43"/>
  <c r="AA43"/>
  <c r="N43"/>
  <c r="O43" s="1"/>
  <c r="L43"/>
  <c r="D43"/>
  <c r="U43" s="1"/>
  <c r="AB42"/>
  <c r="AA42"/>
  <c r="N42"/>
  <c r="O42" s="1"/>
  <c r="L42"/>
  <c r="D42"/>
  <c r="U42" s="1"/>
  <c r="AB41"/>
  <c r="AA41"/>
  <c r="N41"/>
  <c r="O41" s="1"/>
  <c r="L41"/>
  <c r="D41"/>
  <c r="U41" s="1"/>
  <c r="AB40"/>
  <c r="AA40"/>
  <c r="N40"/>
  <c r="O40" s="1"/>
  <c r="L40"/>
  <c r="D40"/>
  <c r="U40" s="1"/>
  <c r="AB39"/>
  <c r="AA39"/>
  <c r="N39"/>
  <c r="O39" s="1"/>
  <c r="L39"/>
  <c r="D39"/>
  <c r="U39" s="1"/>
  <c r="Z33"/>
  <c r="Y33"/>
  <c r="X33"/>
  <c r="W33"/>
  <c r="V33"/>
  <c r="AA33" s="1"/>
  <c r="T33"/>
  <c r="S33"/>
  <c r="R33"/>
  <c r="Q33"/>
  <c r="P33"/>
  <c r="M33"/>
  <c r="K33"/>
  <c r="I33"/>
  <c r="H33"/>
  <c r="E33"/>
  <c r="B33"/>
  <c r="A33"/>
  <c r="AB32"/>
  <c r="AA32"/>
  <c r="N32"/>
  <c r="O32" s="1"/>
  <c r="L32"/>
  <c r="D32"/>
  <c r="U32" s="1"/>
  <c r="AB31"/>
  <c r="AA31"/>
  <c r="N31"/>
  <c r="O31" s="1"/>
  <c r="L31"/>
  <c r="D31"/>
  <c r="U31" s="1"/>
  <c r="AB30"/>
  <c r="AA30"/>
  <c r="N30"/>
  <c r="O30" s="1"/>
  <c r="L30"/>
  <c r="D30"/>
  <c r="U30" s="1"/>
  <c r="AB29"/>
  <c r="AA29"/>
  <c r="N29"/>
  <c r="O29" s="1"/>
  <c r="L29"/>
  <c r="D29"/>
  <c r="U29" s="1"/>
  <c r="AB28"/>
  <c r="AA28"/>
  <c r="N28"/>
  <c r="O28" s="1"/>
  <c r="L28"/>
  <c r="D28"/>
  <c r="U28" s="1"/>
  <c r="Z22"/>
  <c r="Y22"/>
  <c r="X22"/>
  <c r="W22"/>
  <c r="V22"/>
  <c r="AA22" s="1"/>
  <c r="T22"/>
  <c r="S22"/>
  <c r="R22"/>
  <c r="Q22"/>
  <c r="P22"/>
  <c r="M22"/>
  <c r="K22"/>
  <c r="I22"/>
  <c r="H22"/>
  <c r="E22"/>
  <c r="B22"/>
  <c r="A22"/>
  <c r="AB21"/>
  <c r="AA21"/>
  <c r="N21"/>
  <c r="O21" s="1"/>
  <c r="L21"/>
  <c r="D21"/>
  <c r="U21" s="1"/>
  <c r="AB20"/>
  <c r="AA20"/>
  <c r="N20"/>
  <c r="O20" s="1"/>
  <c r="L20"/>
  <c r="D20"/>
  <c r="U20" s="1"/>
  <c r="AB19"/>
  <c r="AA19"/>
  <c r="N19"/>
  <c r="O19" s="1"/>
  <c r="L19"/>
  <c r="D19"/>
  <c r="U19" s="1"/>
  <c r="AB18"/>
  <c r="AA18"/>
  <c r="N18"/>
  <c r="O18" s="1"/>
  <c r="L18"/>
  <c r="D18"/>
  <c r="U18" s="1"/>
  <c r="AB17"/>
  <c r="AA17"/>
  <c r="N17"/>
  <c r="O17" s="1"/>
  <c r="L17"/>
  <c r="D17"/>
  <c r="U17" s="1"/>
  <c r="Z11"/>
  <c r="Y11"/>
  <c r="X11"/>
  <c r="W11"/>
  <c r="V11"/>
  <c r="AA11" s="1"/>
  <c r="T11"/>
  <c r="S11"/>
  <c r="R11"/>
  <c r="Q11"/>
  <c r="P11"/>
  <c r="M11"/>
  <c r="K11"/>
  <c r="I11"/>
  <c r="H11"/>
  <c r="E11"/>
  <c r="U11" s="1"/>
  <c r="B11"/>
  <c r="AB10"/>
  <c r="AA10"/>
  <c r="U10"/>
  <c r="N10"/>
  <c r="J10"/>
  <c r="O10" s="1"/>
  <c r="D10"/>
  <c r="F10" s="1"/>
  <c r="AD10" s="1"/>
  <c r="AB9"/>
  <c r="AA9"/>
  <c r="U9"/>
  <c r="N9"/>
  <c r="J9"/>
  <c r="O9" s="1"/>
  <c r="D9"/>
  <c r="F9" s="1"/>
  <c r="AD9" s="1"/>
  <c r="AB8"/>
  <c r="AA8"/>
  <c r="U8"/>
  <c r="N8"/>
  <c r="J8"/>
  <c r="O8" s="1"/>
  <c r="D8"/>
  <c r="F8" s="1"/>
  <c r="AD8" s="1"/>
  <c r="AB7"/>
  <c r="AA7"/>
  <c r="U7"/>
  <c r="N7"/>
  <c r="J7"/>
  <c r="O7" s="1"/>
  <c r="D7"/>
  <c r="F7" s="1"/>
  <c r="AD7" s="1"/>
  <c r="AB6"/>
  <c r="AA6"/>
  <c r="U6"/>
  <c r="N6"/>
  <c r="J6"/>
  <c r="O6" s="1"/>
  <c r="D6"/>
  <c r="F6" s="1"/>
  <c r="AD6" s="1"/>
  <c r="D132" l="1"/>
  <c r="U51"/>
  <c r="L151"/>
  <c r="U149"/>
  <c r="U150"/>
  <c r="F151"/>
  <c r="J151"/>
  <c r="U151"/>
  <c r="G149"/>
  <c r="G150"/>
  <c r="N55"/>
  <c r="O55" s="1"/>
  <c r="U54"/>
  <c r="U53"/>
  <c r="J51"/>
  <c r="U50"/>
  <c r="N151"/>
  <c r="O151" s="1"/>
  <c r="J150"/>
  <c r="J149"/>
  <c r="AB55"/>
  <c r="D99"/>
  <c r="U99" s="1"/>
  <c r="D143"/>
  <c r="U143" s="1"/>
  <c r="N143"/>
  <c r="O143" s="1"/>
  <c r="J53"/>
  <c r="U52"/>
  <c r="J50"/>
  <c r="G51"/>
  <c r="AC51"/>
  <c r="AD51"/>
  <c r="L55"/>
  <c r="D55"/>
  <c r="F55" s="1"/>
  <c r="J54"/>
  <c r="J52"/>
  <c r="G54"/>
  <c r="AD54"/>
  <c r="AC54"/>
  <c r="G50"/>
  <c r="AC50"/>
  <c r="AD50"/>
  <c r="G53"/>
  <c r="AD53"/>
  <c r="AC53"/>
  <c r="N132"/>
  <c r="AD52"/>
  <c r="G52"/>
  <c r="AC52"/>
  <c r="N99"/>
  <c r="O99" s="1"/>
  <c r="L143"/>
  <c r="AB143"/>
  <c r="F138"/>
  <c r="J138"/>
  <c r="F139"/>
  <c r="J139"/>
  <c r="F140"/>
  <c r="J140"/>
  <c r="F141"/>
  <c r="J141"/>
  <c r="F142"/>
  <c r="J142"/>
  <c r="O132"/>
  <c r="L132"/>
  <c r="U132"/>
  <c r="J132"/>
  <c r="F132"/>
  <c r="AB132"/>
  <c r="F127"/>
  <c r="J127"/>
  <c r="F128"/>
  <c r="J128"/>
  <c r="F129"/>
  <c r="J129"/>
  <c r="F130"/>
  <c r="J130"/>
  <c r="F131"/>
  <c r="J131"/>
  <c r="D110"/>
  <c r="U110" s="1"/>
  <c r="N110"/>
  <c r="O110" s="1"/>
  <c r="D121"/>
  <c r="U121" s="1"/>
  <c r="N121"/>
  <c r="O121" s="1"/>
  <c r="J121"/>
  <c r="L121"/>
  <c r="AB121"/>
  <c r="F116"/>
  <c r="J116"/>
  <c r="F117"/>
  <c r="J117"/>
  <c r="F118"/>
  <c r="J118"/>
  <c r="F119"/>
  <c r="J119"/>
  <c r="F120"/>
  <c r="J120"/>
  <c r="L110"/>
  <c r="AB110"/>
  <c r="F105"/>
  <c r="J105"/>
  <c r="F106"/>
  <c r="J106"/>
  <c r="F107"/>
  <c r="J107"/>
  <c r="F108"/>
  <c r="J108"/>
  <c r="F109"/>
  <c r="J109"/>
  <c r="D88"/>
  <c r="U88" s="1"/>
  <c r="N88"/>
  <c r="O88" s="1"/>
  <c r="L99"/>
  <c r="AB99"/>
  <c r="F94"/>
  <c r="J94"/>
  <c r="F95"/>
  <c r="J95"/>
  <c r="F96"/>
  <c r="J96"/>
  <c r="F97"/>
  <c r="J97"/>
  <c r="F98"/>
  <c r="J98"/>
  <c r="L88"/>
  <c r="AB88"/>
  <c r="F83"/>
  <c r="J83"/>
  <c r="F84"/>
  <c r="J84"/>
  <c r="F85"/>
  <c r="J85"/>
  <c r="F86"/>
  <c r="J86"/>
  <c r="F87"/>
  <c r="J87"/>
  <c r="D44"/>
  <c r="U44" s="1"/>
  <c r="N44"/>
  <c r="O44" s="1"/>
  <c r="F75"/>
  <c r="AD75" s="1"/>
  <c r="D77"/>
  <c r="J77" s="1"/>
  <c r="N77"/>
  <c r="O77" s="1"/>
  <c r="D66"/>
  <c r="F66" s="1"/>
  <c r="G66" s="1"/>
  <c r="N66"/>
  <c r="L61"/>
  <c r="L77"/>
  <c r="AB77"/>
  <c r="F72"/>
  <c r="J72"/>
  <c r="F73"/>
  <c r="J73"/>
  <c r="F74"/>
  <c r="J74"/>
  <c r="J75"/>
  <c r="F76"/>
  <c r="J76"/>
  <c r="AD61"/>
  <c r="AC61"/>
  <c r="G61"/>
  <c r="AC66"/>
  <c r="AD66"/>
  <c r="AD62"/>
  <c r="AC62"/>
  <c r="G62"/>
  <c r="AD63"/>
  <c r="AC63"/>
  <c r="G63"/>
  <c r="AD64"/>
  <c r="AC64"/>
  <c r="G64"/>
  <c r="L62"/>
  <c r="L63"/>
  <c r="L64"/>
  <c r="G65"/>
  <c r="L65"/>
  <c r="AC65"/>
  <c r="J66"/>
  <c r="AB66"/>
  <c r="L44"/>
  <c r="AB44"/>
  <c r="F39"/>
  <c r="J39"/>
  <c r="F40"/>
  <c r="J40"/>
  <c r="F41"/>
  <c r="J41"/>
  <c r="F42"/>
  <c r="J42"/>
  <c r="F43"/>
  <c r="J43"/>
  <c r="D11"/>
  <c r="F11" s="1"/>
  <c r="G11" s="1"/>
  <c r="N11"/>
  <c r="D22"/>
  <c r="J22" s="1"/>
  <c r="N22"/>
  <c r="O22" s="1"/>
  <c r="D33"/>
  <c r="U33" s="1"/>
  <c r="N33"/>
  <c r="O33" s="1"/>
  <c r="L22"/>
  <c r="L33"/>
  <c r="AB33"/>
  <c r="F28"/>
  <c r="J28"/>
  <c r="F29"/>
  <c r="J29"/>
  <c r="F30"/>
  <c r="J30"/>
  <c r="F31"/>
  <c r="J31"/>
  <c r="F32"/>
  <c r="J32"/>
  <c r="AB22"/>
  <c r="F17"/>
  <c r="J17"/>
  <c r="F18"/>
  <c r="J18"/>
  <c r="F19"/>
  <c r="J19"/>
  <c r="F20"/>
  <c r="J20"/>
  <c r="F21"/>
  <c r="J21"/>
  <c r="G6"/>
  <c r="L6"/>
  <c r="AC6"/>
  <c r="G7"/>
  <c r="L7"/>
  <c r="AC7"/>
  <c r="G8"/>
  <c r="L8"/>
  <c r="AC8"/>
  <c r="G9"/>
  <c r="L9"/>
  <c r="AC9"/>
  <c r="G10"/>
  <c r="L10"/>
  <c r="AC10"/>
  <c r="J11"/>
  <c r="AB11"/>
  <c r="U77" l="1"/>
  <c r="J99"/>
  <c r="J55"/>
  <c r="AD11"/>
  <c r="U22"/>
  <c r="J44"/>
  <c r="F99"/>
  <c r="U55"/>
  <c r="AC75"/>
  <c r="J88"/>
  <c r="J110"/>
  <c r="J143"/>
  <c r="AC11"/>
  <c r="F22"/>
  <c r="J33"/>
  <c r="F44"/>
  <c r="G75"/>
  <c r="F88"/>
  <c r="F110"/>
  <c r="AC110" s="1"/>
  <c r="F143"/>
  <c r="AC143" s="1"/>
  <c r="G151"/>
  <c r="AD55"/>
  <c r="G55"/>
  <c r="AC55"/>
  <c r="G143"/>
  <c r="AD142"/>
  <c r="AC142"/>
  <c r="G142"/>
  <c r="AD141"/>
  <c r="AC141"/>
  <c r="G141"/>
  <c r="AD140"/>
  <c r="AC140"/>
  <c r="G140"/>
  <c r="AD139"/>
  <c r="AC139"/>
  <c r="G139"/>
  <c r="AD138"/>
  <c r="AC138"/>
  <c r="G138"/>
  <c r="AD131"/>
  <c r="AC131"/>
  <c r="G131"/>
  <c r="AD130"/>
  <c r="AC130"/>
  <c r="G130"/>
  <c r="AD129"/>
  <c r="AC129"/>
  <c r="G129"/>
  <c r="AD128"/>
  <c r="AC128"/>
  <c r="G128"/>
  <c r="AD127"/>
  <c r="AC127"/>
  <c r="G127"/>
  <c r="AC132"/>
  <c r="G132"/>
  <c r="AD132"/>
  <c r="F121"/>
  <c r="AC121" s="1"/>
  <c r="AD120"/>
  <c r="AC120"/>
  <c r="G120"/>
  <c r="AD119"/>
  <c r="AC119"/>
  <c r="G119"/>
  <c r="AD118"/>
  <c r="AC118"/>
  <c r="G118"/>
  <c r="AD117"/>
  <c r="AC117"/>
  <c r="G117"/>
  <c r="AD116"/>
  <c r="AC116"/>
  <c r="G116"/>
  <c r="F77"/>
  <c r="G77" s="1"/>
  <c r="G110"/>
  <c r="AD109"/>
  <c r="AC109"/>
  <c r="G109"/>
  <c r="AD108"/>
  <c r="AC108"/>
  <c r="G108"/>
  <c r="AD107"/>
  <c r="AC107"/>
  <c r="G107"/>
  <c r="AD106"/>
  <c r="AC106"/>
  <c r="G106"/>
  <c r="AD105"/>
  <c r="AC105"/>
  <c r="G105"/>
  <c r="AC99"/>
  <c r="G99"/>
  <c r="AD99"/>
  <c r="AD98"/>
  <c r="AC98"/>
  <c r="G98"/>
  <c r="AD97"/>
  <c r="AC97"/>
  <c r="G97"/>
  <c r="AD96"/>
  <c r="AC96"/>
  <c r="G96"/>
  <c r="AD95"/>
  <c r="AC95"/>
  <c r="G95"/>
  <c r="AD94"/>
  <c r="AC94"/>
  <c r="G94"/>
  <c r="AC88"/>
  <c r="G88"/>
  <c r="AD88"/>
  <c r="AD87"/>
  <c r="AC87"/>
  <c r="G87"/>
  <c r="AD86"/>
  <c r="AC86"/>
  <c r="G86"/>
  <c r="AD85"/>
  <c r="AC85"/>
  <c r="G85"/>
  <c r="AD84"/>
  <c r="AC84"/>
  <c r="G84"/>
  <c r="AD83"/>
  <c r="AC83"/>
  <c r="G83"/>
  <c r="AD76"/>
  <c r="AC76"/>
  <c r="G76"/>
  <c r="AC77"/>
  <c r="AD77"/>
  <c r="AD74"/>
  <c r="AC74"/>
  <c r="G74"/>
  <c r="AD73"/>
  <c r="AC73"/>
  <c r="G73"/>
  <c r="AD72"/>
  <c r="AC72"/>
  <c r="G72"/>
  <c r="O66"/>
  <c r="L66"/>
  <c r="AC44"/>
  <c r="G44"/>
  <c r="AD44"/>
  <c r="AD43"/>
  <c r="AC43"/>
  <c r="G43"/>
  <c r="AD42"/>
  <c r="AC42"/>
  <c r="G42"/>
  <c r="AD41"/>
  <c r="AC41"/>
  <c r="G41"/>
  <c r="AD40"/>
  <c r="AC40"/>
  <c r="G40"/>
  <c r="AD39"/>
  <c r="AC39"/>
  <c r="G39"/>
  <c r="F33"/>
  <c r="AC33" s="1"/>
  <c r="AD32"/>
  <c r="AC32"/>
  <c r="G32"/>
  <c r="AD31"/>
  <c r="AC31"/>
  <c r="G31"/>
  <c r="AD30"/>
  <c r="AC30"/>
  <c r="G30"/>
  <c r="AD29"/>
  <c r="AC29"/>
  <c r="G29"/>
  <c r="AD28"/>
  <c r="AC28"/>
  <c r="G28"/>
  <c r="AD21"/>
  <c r="AC21"/>
  <c r="G21"/>
  <c r="AD20"/>
  <c r="AC20"/>
  <c r="G20"/>
  <c r="AD19"/>
  <c r="AC19"/>
  <c r="G19"/>
  <c r="AD18"/>
  <c r="AC18"/>
  <c r="G18"/>
  <c r="AD17"/>
  <c r="AC17"/>
  <c r="G17"/>
  <c r="AC22"/>
  <c r="G22"/>
  <c r="AD22"/>
  <c r="O11"/>
  <c r="L11"/>
  <c r="AD143" l="1"/>
  <c r="AD110"/>
  <c r="G121"/>
  <c r="AD121"/>
  <c r="G33"/>
  <c r="AD33"/>
</calcChain>
</file>

<file path=xl/sharedStrings.xml><?xml version="1.0" encoding="utf-8"?>
<sst xmlns="http://schemas.openxmlformats.org/spreadsheetml/2006/main" count="564" uniqueCount="49">
  <si>
    <t>СВЕДЕНИЯ ОБ ИТОГАХ ЭКЗАМЕНАЦИОННОЙ СЕССИИ</t>
  </si>
  <si>
    <t>Учебный год:2020-2021, cессия: Весенняя</t>
  </si>
  <si>
    <t>Сдали</t>
  </si>
  <si>
    <t>Не сдали</t>
  </si>
  <si>
    <t>Число оценок на сессии</t>
  </si>
  <si>
    <t>Успеваемость</t>
  </si>
  <si>
    <t>Курс</t>
  </si>
  <si>
    <t>Всего студентов</t>
  </si>
  <si>
    <t>В академ. отпуске</t>
  </si>
  <si>
    <t>Обязаны сдавать</t>
  </si>
  <si>
    <t xml:space="preserve">Не допущены </t>
  </si>
  <si>
    <t>Допущены</t>
  </si>
  <si>
    <t>Явились на все экзамены</t>
  </si>
  <si>
    <t>Не явились</t>
  </si>
  <si>
    <t>По всем предметам</t>
  </si>
  <si>
    <t>На отлично</t>
  </si>
  <si>
    <t>На хорошо и отлично</t>
  </si>
  <si>
    <t>Один удовл.</t>
  </si>
  <si>
    <t>Один неуд.</t>
  </si>
  <si>
    <t>Два неуд.</t>
  </si>
  <si>
    <t>Три неуд.</t>
  </si>
  <si>
    <t>Всего</t>
  </si>
  <si>
    <t>Отл.</t>
  </si>
  <si>
    <t>Хор.</t>
  </si>
  <si>
    <t>Уд.</t>
  </si>
  <si>
    <t>Неуд.</t>
  </si>
  <si>
    <t>Общая,% оценок</t>
  </si>
  <si>
    <t>Качеств.% оценок</t>
  </si>
  <si>
    <t>Абсолют,% людей</t>
  </si>
  <si>
    <t>Качеств.% людей</t>
  </si>
  <si>
    <t>Кол-во</t>
  </si>
  <si>
    <t>%</t>
  </si>
  <si>
    <t>На хорошо</t>
  </si>
  <si>
    <t>по курсам факультета ППД</t>
  </si>
  <si>
    <t>Факультет: МРТФ</t>
  </si>
  <si>
    <t>МАТЕМАТИЧЕСКИЙ ФАКУЛЬТЕТ</t>
  </si>
  <si>
    <t>ФИЛОЛОГИЧЕСКИЙ ФАКУЛЬТЕТ</t>
  </si>
  <si>
    <t>ФАКУЛЬТЕТ ФИЗИЧЕСКОЙ КУЛЬТУРЫ</t>
  </si>
  <si>
    <t>ПЕДАГОГИКИ и МЕТОДИКИ НАЧАЛЬНОГО ОБРАЗОВАНИЯ</t>
  </si>
  <si>
    <t>ПЕДАГОГИКИ И ПСИХОЛОГИИ ДЕТСТВА</t>
  </si>
  <si>
    <t>ЕСТЕСТВЕННОНАУЧНЫЙ ФАКУЛЬТЕТ</t>
  </si>
  <si>
    <t>ФИЗИЧЕСКИЙ ФАКУЛЬТЕТ</t>
  </si>
  <si>
    <t xml:space="preserve"> ФАКУЛЬТЕТ ИНОСТРАННЫХ ЯЗЫКОВ</t>
  </si>
  <si>
    <t>ИСТОРИЧЕСКИЙ ФАКУЛЬТЕТ</t>
  </si>
  <si>
    <t>ФАКУЛЬТЕТ МУЗЫКИ</t>
  </si>
  <si>
    <t>ФАКУЛЬТЕТ ПСИХОЛОГИИ</t>
  </si>
  <si>
    <t>ФАКУЛЬТЕТ ИНФОРМАТИКИ И ЭКОНОМИКИ</t>
  </si>
  <si>
    <t>ФАКУЛЬТЕТ ПРАВОВОГО и СОЦИАЛЬНО-ПЕДАГОГИЧЕСКОГО ОБРАЗОВАНИЯ</t>
  </si>
  <si>
    <t>КАФЕДРА ПЕДАГОГИКИ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</si>
</sst>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u/>
      <sz val="11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/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Fill="1" applyBorder="1"/>
    <xf numFmtId="0" fontId="0" fillId="3" borderId="4" xfId="0" applyFill="1" applyBorder="1"/>
    <xf numFmtId="164" fontId="0" fillId="0" borderId="4" xfId="0" applyNumberFormat="1" applyFill="1" applyBorder="1"/>
    <xf numFmtId="165" fontId="0" fillId="2" borderId="4" xfId="0" applyNumberForma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1"/>
  <sheetViews>
    <sheetView tabSelected="1" workbookViewId="0">
      <selection activeCell="N157" sqref="N157"/>
    </sheetView>
  </sheetViews>
  <sheetFormatPr defaultRowHeight="15"/>
  <cols>
    <col min="10" max="10" width="9.140625" customWidth="1"/>
  </cols>
  <sheetData>
    <row r="1" spans="1:30">
      <c r="D1" s="2"/>
      <c r="J1" s="30" t="s">
        <v>0</v>
      </c>
      <c r="K1" s="30"/>
      <c r="L1" s="30"/>
      <c r="M1" s="30"/>
      <c r="N1" s="30"/>
      <c r="O1" s="30"/>
      <c r="P1" s="30"/>
      <c r="Q1" s="30"/>
      <c r="U1" s="2"/>
    </row>
    <row r="2" spans="1:30" ht="15.75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>
      <c r="D3" s="2"/>
      <c r="F3" s="2"/>
      <c r="G3" s="2"/>
      <c r="I3" s="21" t="s">
        <v>2</v>
      </c>
      <c r="J3" s="22"/>
      <c r="K3" s="22"/>
      <c r="L3" s="22"/>
      <c r="M3" s="22"/>
      <c r="N3" s="22"/>
      <c r="O3" s="22"/>
      <c r="P3" s="23"/>
      <c r="Q3" s="21" t="s">
        <v>3</v>
      </c>
      <c r="R3" s="22"/>
      <c r="S3" s="22"/>
      <c r="T3" s="22"/>
      <c r="U3" s="23"/>
      <c r="V3" s="21" t="s">
        <v>4</v>
      </c>
      <c r="W3" s="22"/>
      <c r="X3" s="22"/>
      <c r="Y3" s="22"/>
      <c r="Z3" s="23"/>
      <c r="AA3" s="21" t="s">
        <v>5</v>
      </c>
      <c r="AB3" s="22"/>
      <c r="AC3" s="22"/>
      <c r="AD3" s="23"/>
    </row>
    <row r="4" spans="1:30" ht="30" customHeight="1">
      <c r="A4" s="15" t="s">
        <v>6</v>
      </c>
      <c r="B4" s="19" t="s">
        <v>7</v>
      </c>
      <c r="C4" s="15" t="s">
        <v>8</v>
      </c>
      <c r="D4" s="17" t="s">
        <v>9</v>
      </c>
      <c r="E4" s="15" t="s">
        <v>10</v>
      </c>
      <c r="F4" s="17" t="s">
        <v>11</v>
      </c>
      <c r="G4" s="17" t="s">
        <v>12</v>
      </c>
      <c r="H4" s="15" t="s">
        <v>13</v>
      </c>
      <c r="I4" s="24" t="s">
        <v>14</v>
      </c>
      <c r="J4" s="25"/>
      <c r="K4" s="24" t="s">
        <v>15</v>
      </c>
      <c r="L4" s="25"/>
      <c r="M4" s="24" t="s">
        <v>16</v>
      </c>
      <c r="N4" s="26"/>
      <c r="O4" s="25"/>
      <c r="P4" s="6" t="s">
        <v>17</v>
      </c>
      <c r="Q4" s="6" t="s">
        <v>18</v>
      </c>
      <c r="R4" s="7" t="s">
        <v>19</v>
      </c>
      <c r="S4" s="7" t="s">
        <v>20</v>
      </c>
      <c r="T4" s="24" t="s">
        <v>21</v>
      </c>
      <c r="U4" s="25"/>
      <c r="V4" s="15" t="s">
        <v>21</v>
      </c>
      <c r="W4" s="15" t="s">
        <v>22</v>
      </c>
      <c r="X4" s="15" t="s">
        <v>23</v>
      </c>
      <c r="Y4" s="17" t="s">
        <v>24</v>
      </c>
      <c r="Z4" s="17" t="s">
        <v>25</v>
      </c>
      <c r="AA4" s="17" t="s">
        <v>26</v>
      </c>
      <c r="AB4" s="17" t="s">
        <v>27</v>
      </c>
      <c r="AC4" s="17" t="s">
        <v>28</v>
      </c>
      <c r="AD4" s="17" t="s">
        <v>29</v>
      </c>
    </row>
    <row r="5" spans="1:30" ht="30">
      <c r="A5" s="16"/>
      <c r="B5" s="20"/>
      <c r="C5" s="16"/>
      <c r="D5" s="18"/>
      <c r="E5" s="16"/>
      <c r="F5" s="18"/>
      <c r="G5" s="18"/>
      <c r="H5" s="16"/>
      <c r="I5" s="8" t="s">
        <v>30</v>
      </c>
      <c r="J5" s="9" t="s">
        <v>31</v>
      </c>
      <c r="K5" s="8" t="s">
        <v>30</v>
      </c>
      <c r="L5" s="9" t="s">
        <v>31</v>
      </c>
      <c r="M5" s="8" t="s">
        <v>21</v>
      </c>
      <c r="N5" s="8" t="s">
        <v>32</v>
      </c>
      <c r="O5" s="9" t="s">
        <v>31</v>
      </c>
      <c r="P5" s="6"/>
      <c r="Q5" s="6"/>
      <c r="R5" s="6"/>
      <c r="S5" s="6"/>
      <c r="T5" s="8" t="s">
        <v>30</v>
      </c>
      <c r="U5" s="9" t="s">
        <v>31</v>
      </c>
      <c r="V5" s="16"/>
      <c r="W5" s="16"/>
      <c r="X5" s="16"/>
      <c r="Y5" s="18"/>
      <c r="Z5" s="18"/>
      <c r="AA5" s="18"/>
      <c r="AB5" s="18"/>
      <c r="AC5" s="18"/>
      <c r="AD5" s="18"/>
    </row>
    <row r="6" spans="1:30">
      <c r="A6" s="10">
        <v>1</v>
      </c>
      <c r="B6" s="12">
        <v>85</v>
      </c>
      <c r="C6" s="12"/>
      <c r="D6" s="11">
        <f t="shared" ref="D6:D11" si="0">B6-C6</f>
        <v>85</v>
      </c>
      <c r="E6" s="12"/>
      <c r="F6" s="11">
        <f t="shared" ref="F6:F11" si="1">D6-E6</f>
        <v>85</v>
      </c>
      <c r="G6" s="11">
        <f t="shared" ref="G6:G11" si="2">F6-H6</f>
        <v>82</v>
      </c>
      <c r="H6" s="12">
        <v>3</v>
      </c>
      <c r="I6" s="12">
        <v>67</v>
      </c>
      <c r="J6" s="13">
        <f t="shared" ref="J6:J11" si="3">IF($E6&gt;0,I6/$E6,0)</f>
        <v>0</v>
      </c>
      <c r="K6" s="12">
        <v>16</v>
      </c>
      <c r="L6" s="13">
        <f t="shared" ref="L6:L11" si="4">IF($J6&gt;0,K6/$J6,0)</f>
        <v>0</v>
      </c>
      <c r="M6" s="12">
        <v>46</v>
      </c>
      <c r="N6" s="12">
        <f t="shared" ref="N6:N11" si="5">M6-K6</f>
        <v>30</v>
      </c>
      <c r="O6" s="13">
        <f t="shared" ref="O6:O11" si="6">IF($J6&gt;0,N6/$J6,0)</f>
        <v>0</v>
      </c>
      <c r="P6" s="12">
        <v>14</v>
      </c>
      <c r="Q6" s="12">
        <v>8</v>
      </c>
      <c r="R6" s="12">
        <v>2</v>
      </c>
      <c r="S6" s="12">
        <v>8</v>
      </c>
      <c r="T6" s="12">
        <v>18</v>
      </c>
      <c r="U6" s="13">
        <f t="shared" ref="U6:U11" si="7">IF($E6&gt;0,T6/$E6,0)</f>
        <v>0</v>
      </c>
      <c r="V6" s="12">
        <v>705</v>
      </c>
      <c r="W6" s="12">
        <v>156</v>
      </c>
      <c r="X6" s="12">
        <v>128</v>
      </c>
      <c r="Y6" s="12">
        <v>39</v>
      </c>
      <c r="Z6" s="12">
        <v>46</v>
      </c>
      <c r="AA6" s="14">
        <f t="shared" ref="AA6:AA11" si="8">IF(V6&gt;0,(V6-Z6)*100/V6,0)</f>
        <v>93.475177304964532</v>
      </c>
      <c r="AB6" s="14">
        <f t="shared" ref="AB6:AB11" si="9">IF(V6&gt;0,(W6+X6)*100/V6,0)</f>
        <v>40.283687943262414</v>
      </c>
      <c r="AC6" s="14">
        <f t="shared" ref="AC6:AC11" si="10">IF(F6&gt;0,I6*100/F6,0)</f>
        <v>78.82352941176471</v>
      </c>
      <c r="AD6" s="14">
        <f t="shared" ref="AD6:AD11" si="11">IF(F6&gt;0,M6*100/F6,0)</f>
        <v>54.117647058823529</v>
      </c>
    </row>
    <row r="7" spans="1:30">
      <c r="A7" s="10">
        <v>2</v>
      </c>
      <c r="B7" s="12">
        <v>53</v>
      </c>
      <c r="C7" s="12"/>
      <c r="D7" s="11">
        <f t="shared" si="0"/>
        <v>53</v>
      </c>
      <c r="E7" s="12"/>
      <c r="F7" s="11">
        <f t="shared" si="1"/>
        <v>53</v>
      </c>
      <c r="G7" s="11">
        <f t="shared" si="2"/>
        <v>50</v>
      </c>
      <c r="H7" s="12">
        <v>3</v>
      </c>
      <c r="I7" s="12">
        <v>31</v>
      </c>
      <c r="J7" s="13">
        <f t="shared" si="3"/>
        <v>0</v>
      </c>
      <c r="K7" s="12">
        <v>9</v>
      </c>
      <c r="L7" s="13">
        <f t="shared" si="4"/>
        <v>0</v>
      </c>
      <c r="M7" s="12">
        <v>29</v>
      </c>
      <c r="N7" s="12">
        <f t="shared" si="5"/>
        <v>20</v>
      </c>
      <c r="O7" s="13">
        <f t="shared" si="6"/>
        <v>0</v>
      </c>
      <c r="P7" s="12">
        <v>1</v>
      </c>
      <c r="Q7" s="12">
        <v>8</v>
      </c>
      <c r="R7" s="12">
        <v>6</v>
      </c>
      <c r="S7" s="12">
        <v>8</v>
      </c>
      <c r="T7" s="12">
        <v>22</v>
      </c>
      <c r="U7" s="13">
        <f t="shared" si="7"/>
        <v>0</v>
      </c>
      <c r="V7" s="12">
        <v>506</v>
      </c>
      <c r="W7" s="12">
        <v>137</v>
      </c>
      <c r="X7" s="12">
        <v>73</v>
      </c>
      <c r="Y7" s="12">
        <v>25</v>
      </c>
      <c r="Z7" s="12">
        <v>66</v>
      </c>
      <c r="AA7" s="14">
        <f t="shared" si="8"/>
        <v>86.956521739130437</v>
      </c>
      <c r="AB7" s="14">
        <f t="shared" si="9"/>
        <v>41.501976284584977</v>
      </c>
      <c r="AC7" s="14">
        <f t="shared" si="10"/>
        <v>58.490566037735846</v>
      </c>
      <c r="AD7" s="14">
        <f t="shared" si="11"/>
        <v>54.716981132075475</v>
      </c>
    </row>
    <row r="8" spans="1:30">
      <c r="A8" s="10">
        <v>3</v>
      </c>
      <c r="B8" s="12">
        <v>46</v>
      </c>
      <c r="C8" s="12"/>
      <c r="D8" s="11">
        <f t="shared" si="0"/>
        <v>46</v>
      </c>
      <c r="E8" s="12"/>
      <c r="F8" s="11">
        <f t="shared" si="1"/>
        <v>46</v>
      </c>
      <c r="G8" s="11">
        <f t="shared" si="2"/>
        <v>45</v>
      </c>
      <c r="H8" s="12">
        <v>1</v>
      </c>
      <c r="I8" s="12">
        <v>33</v>
      </c>
      <c r="J8" s="13">
        <f t="shared" si="3"/>
        <v>0</v>
      </c>
      <c r="K8" s="12">
        <v>1</v>
      </c>
      <c r="L8" s="13">
        <f t="shared" si="4"/>
        <v>0</v>
      </c>
      <c r="M8" s="12">
        <v>13</v>
      </c>
      <c r="N8" s="12">
        <f t="shared" si="5"/>
        <v>12</v>
      </c>
      <c r="O8" s="13">
        <f t="shared" si="6"/>
        <v>0</v>
      </c>
      <c r="P8" s="12">
        <v>8</v>
      </c>
      <c r="Q8" s="12">
        <v>4</v>
      </c>
      <c r="R8" s="12">
        <v>3</v>
      </c>
      <c r="S8" s="12">
        <v>6</v>
      </c>
      <c r="T8" s="12">
        <v>13</v>
      </c>
      <c r="U8" s="13">
        <f t="shared" si="7"/>
        <v>0</v>
      </c>
      <c r="V8" s="12">
        <v>514</v>
      </c>
      <c r="W8" s="12">
        <v>114</v>
      </c>
      <c r="X8" s="12">
        <v>113</v>
      </c>
      <c r="Y8" s="12">
        <v>55</v>
      </c>
      <c r="Z8" s="12">
        <v>43</v>
      </c>
      <c r="AA8" s="14">
        <f t="shared" si="8"/>
        <v>91.634241245136181</v>
      </c>
      <c r="AB8" s="14">
        <f t="shared" si="9"/>
        <v>44.163424124513618</v>
      </c>
      <c r="AC8" s="14">
        <f t="shared" si="10"/>
        <v>71.739130434782609</v>
      </c>
      <c r="AD8" s="14">
        <f t="shared" si="11"/>
        <v>28.260869565217391</v>
      </c>
    </row>
    <row r="9" spans="1:30">
      <c r="A9" s="10">
        <v>4</v>
      </c>
      <c r="B9" s="12">
        <v>23</v>
      </c>
      <c r="C9" s="12"/>
      <c r="D9" s="11">
        <f t="shared" si="0"/>
        <v>23</v>
      </c>
      <c r="E9" s="12"/>
      <c r="F9" s="11">
        <f t="shared" si="1"/>
        <v>23</v>
      </c>
      <c r="G9" s="11">
        <f t="shared" si="2"/>
        <v>23</v>
      </c>
      <c r="H9" s="12"/>
      <c r="I9" s="12">
        <v>21</v>
      </c>
      <c r="J9" s="13">
        <f t="shared" si="3"/>
        <v>0</v>
      </c>
      <c r="K9" s="12">
        <v>4</v>
      </c>
      <c r="L9" s="13">
        <f t="shared" si="4"/>
        <v>0</v>
      </c>
      <c r="M9" s="12">
        <v>14</v>
      </c>
      <c r="N9" s="12">
        <f t="shared" si="5"/>
        <v>10</v>
      </c>
      <c r="O9" s="13">
        <f t="shared" si="6"/>
        <v>0</v>
      </c>
      <c r="P9" s="12">
        <v>4</v>
      </c>
      <c r="Q9" s="12">
        <v>1</v>
      </c>
      <c r="R9" s="12"/>
      <c r="S9" s="12">
        <v>1</v>
      </c>
      <c r="T9" s="12">
        <v>2</v>
      </c>
      <c r="U9" s="13">
        <f t="shared" si="7"/>
        <v>0</v>
      </c>
      <c r="V9" s="12">
        <v>236</v>
      </c>
      <c r="W9" s="12">
        <v>87</v>
      </c>
      <c r="X9" s="12">
        <v>43</v>
      </c>
      <c r="Y9" s="12">
        <v>11</v>
      </c>
      <c r="Z9" s="12">
        <v>9</v>
      </c>
      <c r="AA9" s="14">
        <f t="shared" si="8"/>
        <v>96.186440677966104</v>
      </c>
      <c r="AB9" s="14">
        <f t="shared" si="9"/>
        <v>55.084745762711862</v>
      </c>
      <c r="AC9" s="14">
        <f t="shared" si="10"/>
        <v>91.304347826086953</v>
      </c>
      <c r="AD9" s="14">
        <f t="shared" si="11"/>
        <v>60.869565217391305</v>
      </c>
    </row>
    <row r="10" spans="1:30">
      <c r="A10" s="10">
        <v>5</v>
      </c>
      <c r="B10" s="12">
        <v>28</v>
      </c>
      <c r="C10" s="12"/>
      <c r="D10" s="11">
        <f t="shared" si="0"/>
        <v>28</v>
      </c>
      <c r="E10" s="12"/>
      <c r="F10" s="11">
        <f t="shared" si="1"/>
        <v>28</v>
      </c>
      <c r="G10" s="11">
        <f t="shared" si="2"/>
        <v>28</v>
      </c>
      <c r="H10" s="12"/>
      <c r="I10" s="12">
        <v>26</v>
      </c>
      <c r="J10" s="13">
        <f t="shared" si="3"/>
        <v>0</v>
      </c>
      <c r="K10" s="12">
        <v>7</v>
      </c>
      <c r="L10" s="13">
        <f t="shared" si="4"/>
        <v>0</v>
      </c>
      <c r="M10" s="12">
        <v>20</v>
      </c>
      <c r="N10" s="12">
        <f t="shared" si="5"/>
        <v>13</v>
      </c>
      <c r="O10" s="13">
        <f t="shared" si="6"/>
        <v>0</v>
      </c>
      <c r="P10" s="12">
        <v>5</v>
      </c>
      <c r="Q10" s="12"/>
      <c r="R10" s="12"/>
      <c r="S10" s="12">
        <v>2</v>
      </c>
      <c r="T10" s="12">
        <v>2</v>
      </c>
      <c r="U10" s="13">
        <f t="shared" si="7"/>
        <v>0</v>
      </c>
      <c r="V10" s="12">
        <v>263</v>
      </c>
      <c r="W10" s="12">
        <v>33</v>
      </c>
      <c r="X10" s="12">
        <v>31</v>
      </c>
      <c r="Y10" s="12">
        <v>10</v>
      </c>
      <c r="Z10" s="12">
        <v>7</v>
      </c>
      <c r="AA10" s="14">
        <f t="shared" si="8"/>
        <v>97.338403041825089</v>
      </c>
      <c r="AB10" s="14">
        <f t="shared" si="9"/>
        <v>24.334600760456272</v>
      </c>
      <c r="AC10" s="14">
        <f t="shared" si="10"/>
        <v>92.857142857142861</v>
      </c>
      <c r="AD10" s="14">
        <f t="shared" si="11"/>
        <v>71.428571428571431</v>
      </c>
    </row>
    <row r="11" spans="1:30">
      <c r="A11" s="10">
        <v>15</v>
      </c>
      <c r="B11" s="12">
        <f>SUM(B6:B10)</f>
        <v>235</v>
      </c>
      <c r="C11" s="12">
        <f>SUM(C6:C10)</f>
        <v>0</v>
      </c>
      <c r="D11" s="11">
        <f t="shared" si="0"/>
        <v>235</v>
      </c>
      <c r="E11" s="12">
        <f>SUM(E6:E10)</f>
        <v>0</v>
      </c>
      <c r="F11" s="11">
        <f t="shared" si="1"/>
        <v>235</v>
      </c>
      <c r="G11" s="11">
        <f t="shared" si="2"/>
        <v>228</v>
      </c>
      <c r="H11" s="12">
        <f>SUM(H6:H10)</f>
        <v>7</v>
      </c>
      <c r="I11" s="12">
        <f>SUM(I6:I10)</f>
        <v>178</v>
      </c>
      <c r="J11" s="13">
        <f t="shared" si="3"/>
        <v>0</v>
      </c>
      <c r="K11" s="12">
        <f>SUM(K6:K10)</f>
        <v>37</v>
      </c>
      <c r="L11" s="13">
        <f t="shared" si="4"/>
        <v>0</v>
      </c>
      <c r="M11" s="12">
        <f>SUM(M6:M10)</f>
        <v>122</v>
      </c>
      <c r="N11" s="12">
        <f t="shared" si="5"/>
        <v>85</v>
      </c>
      <c r="O11" s="13">
        <f t="shared" si="6"/>
        <v>0</v>
      </c>
      <c r="P11" s="12">
        <f>SUM(P6:P10)</f>
        <v>32</v>
      </c>
      <c r="Q11" s="12">
        <f>SUM(Q6:Q10)</f>
        <v>21</v>
      </c>
      <c r="R11" s="12">
        <f>SUM(R6:R10)</f>
        <v>11</v>
      </c>
      <c r="S11" s="12">
        <f>SUM(S6:S10)</f>
        <v>25</v>
      </c>
      <c r="T11" s="12">
        <f>SUM(T6:T10)</f>
        <v>57</v>
      </c>
      <c r="U11" s="13">
        <f t="shared" si="7"/>
        <v>0</v>
      </c>
      <c r="V11" s="12">
        <f>SUM(V6:V10)</f>
        <v>2224</v>
      </c>
      <c r="W11" s="12">
        <f>SUM(W6:W10)</f>
        <v>527</v>
      </c>
      <c r="X11" s="12">
        <f>SUM(X6:X10)</f>
        <v>388</v>
      </c>
      <c r="Y11" s="12">
        <f>SUM(Y6:Y10)</f>
        <v>140</v>
      </c>
      <c r="Z11" s="12">
        <f>SUM(Z6:Z10)</f>
        <v>171</v>
      </c>
      <c r="AA11" s="14">
        <f t="shared" si="8"/>
        <v>92.311151079136692</v>
      </c>
      <c r="AB11" s="14">
        <f t="shared" si="9"/>
        <v>41.14208633093525</v>
      </c>
      <c r="AC11" s="14">
        <f t="shared" si="10"/>
        <v>75.744680851063833</v>
      </c>
      <c r="AD11" s="14">
        <f t="shared" si="11"/>
        <v>51.914893617021278</v>
      </c>
    </row>
    <row r="12" spans="1:30">
      <c r="B12" s="1"/>
      <c r="E12" s="2"/>
      <c r="G12" s="2"/>
      <c r="H12" s="2"/>
      <c r="J12" s="30" t="s">
        <v>0</v>
      </c>
      <c r="K12" s="30"/>
      <c r="L12" s="30"/>
      <c r="M12" s="30"/>
      <c r="N12" s="30"/>
      <c r="O12" s="30"/>
      <c r="P12" s="30"/>
      <c r="Q12" s="30"/>
      <c r="V12" s="2"/>
    </row>
    <row r="13" spans="1:30" ht="15.75">
      <c r="A13" s="31" t="s">
        <v>36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D14" s="2"/>
      <c r="F14" s="2"/>
      <c r="G14" s="2"/>
      <c r="I14" s="21" t="s">
        <v>2</v>
      </c>
      <c r="J14" s="22"/>
      <c r="K14" s="22"/>
      <c r="L14" s="22"/>
      <c r="M14" s="22"/>
      <c r="N14" s="22"/>
      <c r="O14" s="22"/>
      <c r="P14" s="23"/>
      <c r="Q14" s="21" t="s">
        <v>3</v>
      </c>
      <c r="R14" s="22"/>
      <c r="S14" s="22"/>
      <c r="T14" s="22"/>
      <c r="U14" s="23"/>
      <c r="V14" s="21" t="s">
        <v>4</v>
      </c>
      <c r="W14" s="22"/>
      <c r="X14" s="22"/>
      <c r="Y14" s="22"/>
      <c r="Z14" s="23"/>
      <c r="AA14" s="21" t="s">
        <v>5</v>
      </c>
      <c r="AB14" s="22"/>
      <c r="AC14" s="22"/>
      <c r="AD14" s="23"/>
    </row>
    <row r="15" spans="1:30" ht="30" customHeight="1">
      <c r="A15" s="15" t="s">
        <v>6</v>
      </c>
      <c r="B15" s="19" t="s">
        <v>7</v>
      </c>
      <c r="C15" s="15" t="s">
        <v>8</v>
      </c>
      <c r="D15" s="17" t="s">
        <v>9</v>
      </c>
      <c r="E15" s="15" t="s">
        <v>10</v>
      </c>
      <c r="F15" s="17" t="s">
        <v>11</v>
      </c>
      <c r="G15" s="17" t="s">
        <v>12</v>
      </c>
      <c r="H15" s="15" t="s">
        <v>13</v>
      </c>
      <c r="I15" s="24" t="s">
        <v>14</v>
      </c>
      <c r="J15" s="25"/>
      <c r="K15" s="24" t="s">
        <v>15</v>
      </c>
      <c r="L15" s="25"/>
      <c r="M15" s="24" t="s">
        <v>16</v>
      </c>
      <c r="N15" s="26"/>
      <c r="O15" s="25"/>
      <c r="P15" s="6" t="s">
        <v>17</v>
      </c>
      <c r="Q15" s="6" t="s">
        <v>18</v>
      </c>
      <c r="R15" s="7" t="s">
        <v>19</v>
      </c>
      <c r="S15" s="7" t="s">
        <v>20</v>
      </c>
      <c r="T15" s="24" t="s">
        <v>21</v>
      </c>
      <c r="U15" s="25"/>
      <c r="V15" s="15" t="s">
        <v>21</v>
      </c>
      <c r="W15" s="15" t="s">
        <v>22</v>
      </c>
      <c r="X15" s="15" t="s">
        <v>23</v>
      </c>
      <c r="Y15" s="17" t="s">
        <v>24</v>
      </c>
      <c r="Z15" s="17" t="s">
        <v>25</v>
      </c>
      <c r="AA15" s="17" t="s">
        <v>26</v>
      </c>
      <c r="AB15" s="17" t="s">
        <v>27</v>
      </c>
      <c r="AC15" s="17" t="s">
        <v>28</v>
      </c>
      <c r="AD15" s="17" t="s">
        <v>29</v>
      </c>
    </row>
    <row r="16" spans="1:30" ht="30">
      <c r="A16" s="16"/>
      <c r="B16" s="20"/>
      <c r="C16" s="16"/>
      <c r="D16" s="18"/>
      <c r="E16" s="16"/>
      <c r="F16" s="18"/>
      <c r="G16" s="18"/>
      <c r="H16" s="16"/>
      <c r="I16" s="8" t="s">
        <v>30</v>
      </c>
      <c r="J16" s="9" t="s">
        <v>31</v>
      </c>
      <c r="K16" s="8" t="s">
        <v>30</v>
      </c>
      <c r="L16" s="9" t="s">
        <v>31</v>
      </c>
      <c r="M16" s="8" t="s">
        <v>21</v>
      </c>
      <c r="N16" s="8" t="s">
        <v>32</v>
      </c>
      <c r="O16" s="9" t="s">
        <v>31</v>
      </c>
      <c r="P16" s="6"/>
      <c r="Q16" s="6"/>
      <c r="R16" s="6"/>
      <c r="S16" s="6"/>
      <c r="T16" s="8" t="s">
        <v>30</v>
      </c>
      <c r="U16" s="9" t="s">
        <v>31</v>
      </c>
      <c r="V16" s="16"/>
      <c r="W16" s="16"/>
      <c r="X16" s="16"/>
      <c r="Y16" s="18"/>
      <c r="Z16" s="18"/>
      <c r="AA16" s="18"/>
      <c r="AB16" s="18"/>
      <c r="AC16" s="18"/>
      <c r="AD16" s="18"/>
    </row>
    <row r="17" spans="1:30">
      <c r="A17" s="10">
        <v>1</v>
      </c>
      <c r="B17" s="12">
        <v>102</v>
      </c>
      <c r="C17" s="12"/>
      <c r="D17" s="11">
        <f t="shared" ref="D17:D22" si="12">B17-C17</f>
        <v>102</v>
      </c>
      <c r="E17" s="12"/>
      <c r="F17" s="11">
        <f t="shared" ref="F17:F22" si="13">D17-E17</f>
        <v>102</v>
      </c>
      <c r="G17" s="11">
        <f t="shared" ref="G17:G22" si="14">F17-H17</f>
        <v>97</v>
      </c>
      <c r="H17" s="12">
        <v>5</v>
      </c>
      <c r="I17" s="12">
        <v>72</v>
      </c>
      <c r="J17" s="13">
        <f t="shared" ref="J17:J22" si="15">IF($D17&gt;0,I17/$D17,0)</f>
        <v>0.70588235294117652</v>
      </c>
      <c r="K17" s="12">
        <v>8</v>
      </c>
      <c r="L17" s="13">
        <f t="shared" ref="L17:L22" si="16">IF($I17&gt;0,K17/$I17,0)</f>
        <v>0.1111111111111111</v>
      </c>
      <c r="M17" s="12">
        <v>45</v>
      </c>
      <c r="N17" s="12">
        <f t="shared" ref="N17:N22" si="17">M17-K17</f>
        <v>37</v>
      </c>
      <c r="O17" s="13">
        <f t="shared" ref="O17:O22" si="18">IF($I17&gt;0,N17/$I17,0)</f>
        <v>0.51388888888888884</v>
      </c>
      <c r="P17" s="12">
        <v>21</v>
      </c>
      <c r="Q17" s="12">
        <v>16</v>
      </c>
      <c r="R17" s="12">
        <v>3</v>
      </c>
      <c r="S17" s="12">
        <v>11</v>
      </c>
      <c r="T17" s="12">
        <v>30</v>
      </c>
      <c r="U17" s="13">
        <f t="shared" ref="U17:U22" si="19">IF($D17&gt;0,T17/$D17,0)</f>
        <v>0.29411764705882354</v>
      </c>
      <c r="V17" s="12">
        <v>964</v>
      </c>
      <c r="W17" s="12">
        <v>170</v>
      </c>
      <c r="X17" s="12">
        <v>114</v>
      </c>
      <c r="Y17" s="12">
        <v>50</v>
      </c>
      <c r="Z17" s="12">
        <v>90</v>
      </c>
      <c r="AA17" s="14">
        <f t="shared" ref="AA17:AA22" si="20">IF(V17&gt;0,(V17-Z17)*100/V17,0)</f>
        <v>90.663900414937757</v>
      </c>
      <c r="AB17" s="14">
        <f t="shared" ref="AB17:AB22" si="21">IF(V17&gt;0,(W17+X17)*100/V17,0)</f>
        <v>29.460580912863069</v>
      </c>
      <c r="AC17" s="14">
        <f t="shared" ref="AC17:AC22" si="22">IF(F17&gt;0,I17*100/F17,0)</f>
        <v>70.588235294117652</v>
      </c>
      <c r="AD17" s="14">
        <f t="shared" ref="AD17:AD22" si="23">IF(F17&gt;0,M17*100/F17,0)</f>
        <v>44.117647058823529</v>
      </c>
    </row>
    <row r="18" spans="1:30">
      <c r="A18" s="10">
        <v>2</v>
      </c>
      <c r="B18" s="12">
        <v>93</v>
      </c>
      <c r="C18" s="12"/>
      <c r="D18" s="11">
        <f t="shared" si="12"/>
        <v>93</v>
      </c>
      <c r="E18" s="12"/>
      <c r="F18" s="11">
        <f t="shared" si="13"/>
        <v>93</v>
      </c>
      <c r="G18" s="11">
        <f t="shared" si="14"/>
        <v>90</v>
      </c>
      <c r="H18" s="12">
        <v>3</v>
      </c>
      <c r="I18" s="12">
        <v>65</v>
      </c>
      <c r="J18" s="13">
        <f t="shared" si="15"/>
        <v>0.69892473118279574</v>
      </c>
      <c r="K18" s="12">
        <v>24</v>
      </c>
      <c r="L18" s="13">
        <f t="shared" si="16"/>
        <v>0.36923076923076925</v>
      </c>
      <c r="M18" s="12">
        <v>57</v>
      </c>
      <c r="N18" s="12">
        <f t="shared" si="17"/>
        <v>33</v>
      </c>
      <c r="O18" s="13">
        <f t="shared" si="18"/>
        <v>0.50769230769230766</v>
      </c>
      <c r="P18" s="12">
        <v>6</v>
      </c>
      <c r="Q18" s="12">
        <v>14</v>
      </c>
      <c r="R18" s="12">
        <v>9</v>
      </c>
      <c r="S18" s="12">
        <v>5</v>
      </c>
      <c r="T18" s="12">
        <v>28</v>
      </c>
      <c r="U18" s="13">
        <f t="shared" si="19"/>
        <v>0.30107526881720431</v>
      </c>
      <c r="V18" s="12">
        <v>940</v>
      </c>
      <c r="W18" s="12">
        <v>243</v>
      </c>
      <c r="X18" s="12">
        <v>132</v>
      </c>
      <c r="Y18" s="12">
        <v>22</v>
      </c>
      <c r="Z18" s="12">
        <v>56</v>
      </c>
      <c r="AA18" s="14">
        <f t="shared" si="20"/>
        <v>94.042553191489361</v>
      </c>
      <c r="AB18" s="14">
        <f t="shared" si="21"/>
        <v>39.893617021276597</v>
      </c>
      <c r="AC18" s="14">
        <f t="shared" si="22"/>
        <v>69.892473118279568</v>
      </c>
      <c r="AD18" s="14">
        <f t="shared" si="23"/>
        <v>61.29032258064516</v>
      </c>
    </row>
    <row r="19" spans="1:30">
      <c r="A19" s="10">
        <v>3</v>
      </c>
      <c r="B19" s="12">
        <v>74</v>
      </c>
      <c r="C19" s="12"/>
      <c r="D19" s="11">
        <f t="shared" si="12"/>
        <v>74</v>
      </c>
      <c r="E19" s="12"/>
      <c r="F19" s="11">
        <f t="shared" si="13"/>
        <v>74</v>
      </c>
      <c r="G19" s="11">
        <f t="shared" si="14"/>
        <v>72</v>
      </c>
      <c r="H19" s="12">
        <v>2</v>
      </c>
      <c r="I19" s="12">
        <v>53</v>
      </c>
      <c r="J19" s="13">
        <f t="shared" si="15"/>
        <v>0.71621621621621623</v>
      </c>
      <c r="K19" s="12">
        <v>6</v>
      </c>
      <c r="L19" s="13">
        <f t="shared" si="16"/>
        <v>0.11320754716981132</v>
      </c>
      <c r="M19" s="12">
        <v>34</v>
      </c>
      <c r="N19" s="12">
        <f t="shared" si="17"/>
        <v>28</v>
      </c>
      <c r="O19" s="13">
        <f t="shared" si="18"/>
        <v>0.52830188679245282</v>
      </c>
      <c r="P19" s="12">
        <v>14</v>
      </c>
      <c r="Q19" s="12">
        <v>11</v>
      </c>
      <c r="R19" s="12">
        <v>2</v>
      </c>
      <c r="S19" s="12">
        <v>8</v>
      </c>
      <c r="T19" s="12">
        <v>21</v>
      </c>
      <c r="U19" s="13">
        <f t="shared" si="19"/>
        <v>0.28378378378378377</v>
      </c>
      <c r="V19" s="12">
        <v>968</v>
      </c>
      <c r="W19" s="12">
        <v>321</v>
      </c>
      <c r="X19" s="12">
        <v>136</v>
      </c>
      <c r="Y19" s="12">
        <v>39</v>
      </c>
      <c r="Z19" s="12">
        <v>86</v>
      </c>
      <c r="AA19" s="14">
        <f t="shared" si="20"/>
        <v>91.115702479338836</v>
      </c>
      <c r="AB19" s="14">
        <f t="shared" si="21"/>
        <v>47.210743801652896</v>
      </c>
      <c r="AC19" s="14">
        <f t="shared" si="22"/>
        <v>71.621621621621628</v>
      </c>
      <c r="AD19" s="14">
        <f t="shared" si="23"/>
        <v>45.945945945945944</v>
      </c>
    </row>
    <row r="20" spans="1:30">
      <c r="A20" s="10">
        <v>4</v>
      </c>
      <c r="B20" s="12">
        <v>56</v>
      </c>
      <c r="C20" s="12"/>
      <c r="D20" s="11">
        <f t="shared" si="12"/>
        <v>56</v>
      </c>
      <c r="E20" s="12"/>
      <c r="F20" s="11">
        <f t="shared" si="13"/>
        <v>56</v>
      </c>
      <c r="G20" s="11">
        <f t="shared" si="14"/>
        <v>54</v>
      </c>
      <c r="H20" s="12">
        <v>2</v>
      </c>
      <c r="I20" s="12">
        <v>43</v>
      </c>
      <c r="J20" s="13">
        <f t="shared" si="15"/>
        <v>0.7678571428571429</v>
      </c>
      <c r="K20" s="12">
        <v>6</v>
      </c>
      <c r="L20" s="13">
        <f t="shared" si="16"/>
        <v>0.13953488372093023</v>
      </c>
      <c r="M20" s="12">
        <v>24</v>
      </c>
      <c r="N20" s="12">
        <f t="shared" si="17"/>
        <v>18</v>
      </c>
      <c r="O20" s="13">
        <f t="shared" si="18"/>
        <v>0.41860465116279072</v>
      </c>
      <c r="P20" s="12">
        <v>11</v>
      </c>
      <c r="Q20" s="12">
        <v>7</v>
      </c>
      <c r="R20" s="12">
        <v>1</v>
      </c>
      <c r="S20" s="12">
        <v>5</v>
      </c>
      <c r="T20" s="12">
        <v>13</v>
      </c>
      <c r="U20" s="13">
        <f t="shared" si="19"/>
        <v>0.23214285714285715</v>
      </c>
      <c r="V20" s="12">
        <v>561</v>
      </c>
      <c r="W20" s="12">
        <v>226</v>
      </c>
      <c r="X20" s="12">
        <v>127</v>
      </c>
      <c r="Y20" s="12">
        <v>42</v>
      </c>
      <c r="Z20" s="12">
        <v>45</v>
      </c>
      <c r="AA20" s="14">
        <f t="shared" si="20"/>
        <v>91.978609625668454</v>
      </c>
      <c r="AB20" s="14">
        <f t="shared" si="21"/>
        <v>62.923351158645275</v>
      </c>
      <c r="AC20" s="14">
        <f t="shared" si="22"/>
        <v>76.785714285714292</v>
      </c>
      <c r="AD20" s="14">
        <f t="shared" si="23"/>
        <v>42.857142857142854</v>
      </c>
    </row>
    <row r="21" spans="1:30">
      <c r="A21" s="10">
        <v>5</v>
      </c>
      <c r="B21" s="12">
        <v>62</v>
      </c>
      <c r="C21" s="12"/>
      <c r="D21" s="11">
        <f t="shared" si="12"/>
        <v>62</v>
      </c>
      <c r="E21" s="12"/>
      <c r="F21" s="11">
        <f t="shared" si="13"/>
        <v>62</v>
      </c>
      <c r="G21" s="11">
        <f t="shared" si="14"/>
        <v>60</v>
      </c>
      <c r="H21" s="12">
        <v>2</v>
      </c>
      <c r="I21" s="12">
        <v>53</v>
      </c>
      <c r="J21" s="13">
        <f t="shared" si="15"/>
        <v>0.85483870967741937</v>
      </c>
      <c r="K21" s="12">
        <v>9</v>
      </c>
      <c r="L21" s="13">
        <f t="shared" si="16"/>
        <v>0.16981132075471697</v>
      </c>
      <c r="M21" s="12">
        <v>29</v>
      </c>
      <c r="N21" s="12">
        <f t="shared" si="17"/>
        <v>20</v>
      </c>
      <c r="O21" s="13">
        <f t="shared" si="18"/>
        <v>0.37735849056603776</v>
      </c>
      <c r="P21" s="12">
        <v>14</v>
      </c>
      <c r="Q21" s="12">
        <v>1</v>
      </c>
      <c r="R21" s="12">
        <v>2</v>
      </c>
      <c r="S21" s="12">
        <v>6</v>
      </c>
      <c r="T21" s="12">
        <v>9</v>
      </c>
      <c r="U21" s="13">
        <f t="shared" si="19"/>
        <v>0.14516129032258066</v>
      </c>
      <c r="V21" s="12">
        <v>550</v>
      </c>
      <c r="W21" s="12">
        <v>161</v>
      </c>
      <c r="X21" s="12">
        <v>96</v>
      </c>
      <c r="Y21" s="12">
        <v>51</v>
      </c>
      <c r="Z21" s="12">
        <v>39</v>
      </c>
      <c r="AA21" s="14">
        <f t="shared" si="20"/>
        <v>92.909090909090907</v>
      </c>
      <c r="AB21" s="14">
        <f t="shared" si="21"/>
        <v>46.727272727272727</v>
      </c>
      <c r="AC21" s="14">
        <f t="shared" si="22"/>
        <v>85.483870967741936</v>
      </c>
      <c r="AD21" s="14">
        <f t="shared" si="23"/>
        <v>46.774193548387096</v>
      </c>
    </row>
    <row r="22" spans="1:30">
      <c r="A22" s="10">
        <f>SUM(A17:A21)</f>
        <v>15</v>
      </c>
      <c r="B22" s="12">
        <f>SUM(B17:B21)</f>
        <v>387</v>
      </c>
      <c r="C22" s="12">
        <f>SUM(C17:C21)</f>
        <v>0</v>
      </c>
      <c r="D22" s="11">
        <f t="shared" si="12"/>
        <v>387</v>
      </c>
      <c r="E22" s="12">
        <f>SUM(E17:E21)</f>
        <v>0</v>
      </c>
      <c r="F22" s="11">
        <f t="shared" si="13"/>
        <v>387</v>
      </c>
      <c r="G22" s="11">
        <f t="shared" si="14"/>
        <v>373</v>
      </c>
      <c r="H22" s="12">
        <f>SUM(H17:H21)</f>
        <v>14</v>
      </c>
      <c r="I22" s="12">
        <f>SUM(I17:I21)</f>
        <v>286</v>
      </c>
      <c r="J22" s="13">
        <f t="shared" si="15"/>
        <v>0.73901808785529721</v>
      </c>
      <c r="K22" s="12">
        <f>SUM(K17:K21)</f>
        <v>53</v>
      </c>
      <c r="L22" s="13">
        <f t="shared" si="16"/>
        <v>0.18531468531468531</v>
      </c>
      <c r="M22" s="12">
        <f>SUM(M17:M21)</f>
        <v>189</v>
      </c>
      <c r="N22" s="12">
        <f t="shared" si="17"/>
        <v>136</v>
      </c>
      <c r="O22" s="13">
        <f t="shared" si="18"/>
        <v>0.47552447552447552</v>
      </c>
      <c r="P22" s="12">
        <f>SUM(P17:P21)</f>
        <v>66</v>
      </c>
      <c r="Q22" s="12">
        <f>SUM(Q17:Q21)</f>
        <v>49</v>
      </c>
      <c r="R22" s="12">
        <f>SUM(R17:R21)</f>
        <v>17</v>
      </c>
      <c r="S22" s="12">
        <f>SUM(S17:S21)</f>
        <v>35</v>
      </c>
      <c r="T22" s="12">
        <f>SUM(T17:T21)</f>
        <v>101</v>
      </c>
      <c r="U22" s="13">
        <f t="shared" si="19"/>
        <v>0.26098191214470284</v>
      </c>
      <c r="V22" s="12">
        <f>SUM(V17:V21)</f>
        <v>3983</v>
      </c>
      <c r="W22" s="12">
        <f>SUM(W17:W21)</f>
        <v>1121</v>
      </c>
      <c r="X22" s="12">
        <f>SUM(X17:X21)</f>
        <v>605</v>
      </c>
      <c r="Y22" s="12">
        <f>SUM(Y17:Y21)</f>
        <v>204</v>
      </c>
      <c r="Z22" s="12">
        <f>SUM(Z17:Z21)</f>
        <v>316</v>
      </c>
      <c r="AA22" s="14">
        <f t="shared" si="20"/>
        <v>92.066281697213157</v>
      </c>
      <c r="AB22" s="14">
        <f t="shared" si="21"/>
        <v>43.334170223449661</v>
      </c>
      <c r="AC22" s="14">
        <f t="shared" si="22"/>
        <v>73.90180878552971</v>
      </c>
      <c r="AD22" s="14">
        <f t="shared" si="23"/>
        <v>48.837209302325583</v>
      </c>
    </row>
    <row r="23" spans="1:30">
      <c r="B23" s="1"/>
      <c r="E23" s="2"/>
      <c r="G23" s="2"/>
      <c r="H23" s="2"/>
      <c r="J23" s="30" t="s">
        <v>0</v>
      </c>
      <c r="K23" s="30"/>
      <c r="L23" s="30"/>
      <c r="M23" s="30"/>
      <c r="N23" s="30"/>
      <c r="O23" s="30"/>
      <c r="P23" s="30"/>
      <c r="Q23" s="30"/>
      <c r="V23" s="2"/>
    </row>
    <row r="24" spans="1:30" ht="15.75">
      <c r="A24" s="31" t="s">
        <v>37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>
      <c r="D25" s="2"/>
      <c r="F25" s="2"/>
      <c r="G25" s="2"/>
      <c r="I25" s="21" t="s">
        <v>2</v>
      </c>
      <c r="J25" s="22"/>
      <c r="K25" s="22"/>
      <c r="L25" s="22"/>
      <c r="M25" s="22"/>
      <c r="N25" s="22"/>
      <c r="O25" s="22"/>
      <c r="P25" s="23"/>
      <c r="Q25" s="21" t="s">
        <v>3</v>
      </c>
      <c r="R25" s="22"/>
      <c r="S25" s="22"/>
      <c r="T25" s="22"/>
      <c r="U25" s="23"/>
      <c r="V25" s="21" t="s">
        <v>4</v>
      </c>
      <c r="W25" s="22"/>
      <c r="X25" s="22"/>
      <c r="Y25" s="22"/>
      <c r="Z25" s="23"/>
      <c r="AA25" s="21" t="s">
        <v>5</v>
      </c>
      <c r="AB25" s="22"/>
      <c r="AC25" s="22"/>
      <c r="AD25" s="23"/>
    </row>
    <row r="26" spans="1:30" ht="30" customHeight="1">
      <c r="A26" s="15" t="s">
        <v>6</v>
      </c>
      <c r="B26" s="19" t="s">
        <v>7</v>
      </c>
      <c r="C26" s="15" t="s">
        <v>8</v>
      </c>
      <c r="D26" s="17" t="s">
        <v>9</v>
      </c>
      <c r="E26" s="15" t="s">
        <v>10</v>
      </c>
      <c r="F26" s="17" t="s">
        <v>11</v>
      </c>
      <c r="G26" s="17" t="s">
        <v>12</v>
      </c>
      <c r="H26" s="15" t="s">
        <v>13</v>
      </c>
      <c r="I26" s="24" t="s">
        <v>14</v>
      </c>
      <c r="J26" s="25"/>
      <c r="K26" s="24" t="s">
        <v>15</v>
      </c>
      <c r="L26" s="25"/>
      <c r="M26" s="24" t="s">
        <v>16</v>
      </c>
      <c r="N26" s="26"/>
      <c r="O26" s="25"/>
      <c r="P26" s="6" t="s">
        <v>17</v>
      </c>
      <c r="Q26" s="6" t="s">
        <v>18</v>
      </c>
      <c r="R26" s="7" t="s">
        <v>19</v>
      </c>
      <c r="S26" s="7" t="s">
        <v>20</v>
      </c>
      <c r="T26" s="24" t="s">
        <v>21</v>
      </c>
      <c r="U26" s="25"/>
      <c r="V26" s="15" t="s">
        <v>21</v>
      </c>
      <c r="W26" s="15" t="s">
        <v>22</v>
      </c>
      <c r="X26" s="15" t="s">
        <v>23</v>
      </c>
      <c r="Y26" s="17" t="s">
        <v>24</v>
      </c>
      <c r="Z26" s="17" t="s">
        <v>25</v>
      </c>
      <c r="AA26" s="17" t="s">
        <v>26</v>
      </c>
      <c r="AB26" s="17" t="s">
        <v>27</v>
      </c>
      <c r="AC26" s="17" t="s">
        <v>28</v>
      </c>
      <c r="AD26" s="17" t="s">
        <v>29</v>
      </c>
    </row>
    <row r="27" spans="1:30" ht="30">
      <c r="A27" s="16"/>
      <c r="B27" s="20"/>
      <c r="C27" s="16"/>
      <c r="D27" s="18"/>
      <c r="E27" s="16"/>
      <c r="F27" s="18"/>
      <c r="G27" s="18"/>
      <c r="H27" s="16"/>
      <c r="I27" s="8" t="s">
        <v>30</v>
      </c>
      <c r="J27" s="9" t="s">
        <v>31</v>
      </c>
      <c r="K27" s="8" t="s">
        <v>30</v>
      </c>
      <c r="L27" s="9" t="s">
        <v>31</v>
      </c>
      <c r="M27" s="8" t="s">
        <v>21</v>
      </c>
      <c r="N27" s="8" t="s">
        <v>32</v>
      </c>
      <c r="O27" s="9" t="s">
        <v>31</v>
      </c>
      <c r="P27" s="6"/>
      <c r="Q27" s="6"/>
      <c r="R27" s="6"/>
      <c r="S27" s="6"/>
      <c r="T27" s="8" t="s">
        <v>30</v>
      </c>
      <c r="U27" s="9" t="s">
        <v>31</v>
      </c>
      <c r="V27" s="16"/>
      <c r="W27" s="16"/>
      <c r="X27" s="16"/>
      <c r="Y27" s="18"/>
      <c r="Z27" s="18"/>
      <c r="AA27" s="18"/>
      <c r="AB27" s="18"/>
      <c r="AC27" s="18"/>
      <c r="AD27" s="18"/>
    </row>
    <row r="28" spans="1:30">
      <c r="A28" s="10">
        <v>1</v>
      </c>
      <c r="B28" s="12">
        <v>102</v>
      </c>
      <c r="C28" s="12"/>
      <c r="D28" s="11">
        <f t="shared" ref="D28:D33" si="24">B28-C28</f>
        <v>102</v>
      </c>
      <c r="E28" s="12"/>
      <c r="F28" s="11">
        <f t="shared" ref="F28:F33" si="25">D28-E28</f>
        <v>102</v>
      </c>
      <c r="G28" s="11">
        <f t="shared" ref="G28:G33" si="26">F28-H28</f>
        <v>93</v>
      </c>
      <c r="H28" s="12">
        <v>9</v>
      </c>
      <c r="I28" s="12">
        <v>57</v>
      </c>
      <c r="J28" s="13">
        <f t="shared" ref="J28:J33" si="27">IF($D28&gt;0,I28/$D28,0)</f>
        <v>0.55882352941176472</v>
      </c>
      <c r="K28" s="12">
        <v>11</v>
      </c>
      <c r="L28" s="13">
        <f t="shared" ref="L28:L33" si="28">IF($I28&gt;0,K28/$I28,0)</f>
        <v>0.19298245614035087</v>
      </c>
      <c r="M28" s="12">
        <v>19</v>
      </c>
      <c r="N28" s="12">
        <f t="shared" ref="N28:N33" si="29">M28-K28</f>
        <v>8</v>
      </c>
      <c r="O28" s="13">
        <f t="shared" ref="O28:O33" si="30">IF($I28&gt;0,N28/$I28,0)</f>
        <v>0.14035087719298245</v>
      </c>
      <c r="P28" s="12">
        <v>22</v>
      </c>
      <c r="Q28" s="12">
        <v>18</v>
      </c>
      <c r="R28" s="12">
        <v>11</v>
      </c>
      <c r="S28" s="12">
        <v>16</v>
      </c>
      <c r="T28" s="12">
        <v>45</v>
      </c>
      <c r="U28" s="13">
        <f t="shared" ref="U28:U33" si="31">IF($D28&gt;0,T28/$D28,0)</f>
        <v>0.44117647058823528</v>
      </c>
      <c r="V28" s="12">
        <v>587</v>
      </c>
      <c r="W28" s="12">
        <v>68</v>
      </c>
      <c r="X28" s="12">
        <v>33</v>
      </c>
      <c r="Y28" s="12">
        <v>74</v>
      </c>
      <c r="Z28" s="12">
        <v>106</v>
      </c>
      <c r="AA28" s="14">
        <f t="shared" ref="AA28:AA33" si="32">IF(V28&gt;0,(V28-Z28)*100/V28,0)</f>
        <v>81.942078364565589</v>
      </c>
      <c r="AB28" s="14">
        <f t="shared" ref="AB28:AB33" si="33">IF(V28&gt;0,(W28+X28)*100/V28,0)</f>
        <v>17.206132879045995</v>
      </c>
      <c r="AC28" s="14">
        <f t="shared" ref="AC28:AC33" si="34">IF(F28&gt;0,I28*100/F28,0)</f>
        <v>55.882352941176471</v>
      </c>
      <c r="AD28" s="14">
        <f t="shared" ref="AD28:AD33" si="35">IF(F28&gt;0,M28*100/F28,0)</f>
        <v>18.627450980392158</v>
      </c>
    </row>
    <row r="29" spans="1:30">
      <c r="A29" s="10">
        <v>2</v>
      </c>
      <c r="B29" s="12">
        <v>133</v>
      </c>
      <c r="C29" s="12"/>
      <c r="D29" s="11">
        <f t="shared" si="24"/>
        <v>133</v>
      </c>
      <c r="E29" s="12"/>
      <c r="F29" s="11">
        <f t="shared" si="25"/>
        <v>133</v>
      </c>
      <c r="G29" s="11">
        <f t="shared" si="26"/>
        <v>123</v>
      </c>
      <c r="H29" s="12">
        <v>10</v>
      </c>
      <c r="I29" s="12">
        <v>90</v>
      </c>
      <c r="J29" s="13">
        <f t="shared" si="27"/>
        <v>0.67669172932330823</v>
      </c>
      <c r="K29" s="12">
        <v>51</v>
      </c>
      <c r="L29" s="13">
        <f t="shared" si="28"/>
        <v>0.56666666666666665</v>
      </c>
      <c r="M29" s="12">
        <v>87</v>
      </c>
      <c r="N29" s="12">
        <f t="shared" si="29"/>
        <v>36</v>
      </c>
      <c r="O29" s="13">
        <f t="shared" si="30"/>
        <v>0.4</v>
      </c>
      <c r="P29" s="12">
        <v>3</v>
      </c>
      <c r="Q29" s="12">
        <v>18</v>
      </c>
      <c r="R29" s="12">
        <v>3</v>
      </c>
      <c r="S29" s="12">
        <v>22</v>
      </c>
      <c r="T29" s="12">
        <v>43</v>
      </c>
      <c r="U29" s="13">
        <f t="shared" si="31"/>
        <v>0.32330827067669171</v>
      </c>
      <c r="V29" s="12">
        <v>615</v>
      </c>
      <c r="W29" s="12">
        <v>88</v>
      </c>
      <c r="X29" s="12">
        <v>62</v>
      </c>
      <c r="Y29" s="12">
        <v>5</v>
      </c>
      <c r="Z29" s="12">
        <v>82</v>
      </c>
      <c r="AA29" s="14">
        <f t="shared" si="32"/>
        <v>86.666666666666671</v>
      </c>
      <c r="AB29" s="14">
        <f t="shared" si="33"/>
        <v>24.390243902439025</v>
      </c>
      <c r="AC29" s="14">
        <f t="shared" si="34"/>
        <v>67.669172932330824</v>
      </c>
      <c r="AD29" s="14">
        <f t="shared" si="35"/>
        <v>65.41353383458646</v>
      </c>
    </row>
    <row r="30" spans="1:30">
      <c r="A30" s="10">
        <v>3</v>
      </c>
      <c r="B30" s="12">
        <v>74</v>
      </c>
      <c r="C30" s="12"/>
      <c r="D30" s="11">
        <f t="shared" si="24"/>
        <v>74</v>
      </c>
      <c r="E30" s="12"/>
      <c r="F30" s="11">
        <f t="shared" si="25"/>
        <v>74</v>
      </c>
      <c r="G30" s="11">
        <f t="shared" si="26"/>
        <v>68</v>
      </c>
      <c r="H30" s="12">
        <v>6</v>
      </c>
      <c r="I30" s="12">
        <v>41</v>
      </c>
      <c r="J30" s="13">
        <f t="shared" si="27"/>
        <v>0.55405405405405406</v>
      </c>
      <c r="K30" s="12">
        <v>10</v>
      </c>
      <c r="L30" s="13">
        <f t="shared" si="28"/>
        <v>0.24390243902439024</v>
      </c>
      <c r="M30" s="12">
        <v>24</v>
      </c>
      <c r="N30" s="12">
        <f t="shared" si="29"/>
        <v>14</v>
      </c>
      <c r="O30" s="13">
        <f t="shared" si="30"/>
        <v>0.34146341463414637</v>
      </c>
      <c r="P30" s="12">
        <v>10</v>
      </c>
      <c r="Q30" s="12">
        <v>14</v>
      </c>
      <c r="R30" s="12">
        <v>6</v>
      </c>
      <c r="S30" s="12">
        <v>13</v>
      </c>
      <c r="T30" s="12">
        <v>33</v>
      </c>
      <c r="U30" s="13">
        <f t="shared" si="31"/>
        <v>0.44594594594594594</v>
      </c>
      <c r="V30" s="12">
        <v>630</v>
      </c>
      <c r="W30" s="12">
        <v>110</v>
      </c>
      <c r="X30" s="12">
        <v>73</v>
      </c>
      <c r="Y30" s="12">
        <v>45</v>
      </c>
      <c r="Z30" s="12">
        <v>87</v>
      </c>
      <c r="AA30" s="14">
        <f t="shared" si="32"/>
        <v>86.19047619047619</v>
      </c>
      <c r="AB30" s="14">
        <f t="shared" si="33"/>
        <v>29.047619047619047</v>
      </c>
      <c r="AC30" s="14">
        <f t="shared" si="34"/>
        <v>55.405405405405403</v>
      </c>
      <c r="AD30" s="14">
        <f t="shared" si="35"/>
        <v>32.432432432432435</v>
      </c>
    </row>
    <row r="31" spans="1:30">
      <c r="A31" s="10">
        <v>4</v>
      </c>
      <c r="B31" s="12">
        <v>77</v>
      </c>
      <c r="C31" s="12"/>
      <c r="D31" s="11">
        <f t="shared" si="24"/>
        <v>77</v>
      </c>
      <c r="E31" s="12"/>
      <c r="F31" s="11">
        <f t="shared" si="25"/>
        <v>77</v>
      </c>
      <c r="G31" s="11">
        <f t="shared" si="26"/>
        <v>76</v>
      </c>
      <c r="H31" s="12">
        <v>1</v>
      </c>
      <c r="I31" s="12">
        <v>32</v>
      </c>
      <c r="J31" s="13">
        <f t="shared" si="27"/>
        <v>0.41558441558441561</v>
      </c>
      <c r="K31" s="12">
        <v>6</v>
      </c>
      <c r="L31" s="13">
        <f t="shared" si="28"/>
        <v>0.1875</v>
      </c>
      <c r="M31" s="12">
        <v>18</v>
      </c>
      <c r="N31" s="12">
        <f t="shared" si="29"/>
        <v>12</v>
      </c>
      <c r="O31" s="13">
        <f t="shared" si="30"/>
        <v>0.375</v>
      </c>
      <c r="P31" s="12">
        <v>8</v>
      </c>
      <c r="Q31" s="12">
        <v>20</v>
      </c>
      <c r="R31" s="12">
        <v>5</v>
      </c>
      <c r="S31" s="12">
        <v>20</v>
      </c>
      <c r="T31" s="12">
        <v>45</v>
      </c>
      <c r="U31" s="13">
        <f t="shared" si="31"/>
        <v>0.58441558441558439</v>
      </c>
      <c r="V31" s="12">
        <v>640</v>
      </c>
      <c r="W31" s="12">
        <v>41</v>
      </c>
      <c r="X31" s="12">
        <v>38</v>
      </c>
      <c r="Y31" s="12">
        <v>41</v>
      </c>
      <c r="Z31" s="12">
        <v>119</v>
      </c>
      <c r="AA31" s="14">
        <f t="shared" si="32"/>
        <v>81.40625</v>
      </c>
      <c r="AB31" s="14">
        <f t="shared" si="33"/>
        <v>12.34375</v>
      </c>
      <c r="AC31" s="14">
        <f t="shared" si="34"/>
        <v>41.558441558441558</v>
      </c>
      <c r="AD31" s="14">
        <f t="shared" si="35"/>
        <v>23.376623376623378</v>
      </c>
    </row>
    <row r="32" spans="1:30">
      <c r="A32" s="10">
        <v>5</v>
      </c>
      <c r="B32" s="12">
        <v>62</v>
      </c>
      <c r="C32" s="12"/>
      <c r="D32" s="11">
        <f t="shared" si="24"/>
        <v>62</v>
      </c>
      <c r="E32" s="12"/>
      <c r="F32" s="11">
        <f t="shared" si="25"/>
        <v>62</v>
      </c>
      <c r="G32" s="11">
        <f t="shared" si="26"/>
        <v>62</v>
      </c>
      <c r="H32" s="12"/>
      <c r="I32" s="12">
        <v>58</v>
      </c>
      <c r="J32" s="13">
        <f t="shared" si="27"/>
        <v>0.93548387096774188</v>
      </c>
      <c r="K32" s="12">
        <v>39</v>
      </c>
      <c r="L32" s="13">
        <f t="shared" si="28"/>
        <v>0.67241379310344829</v>
      </c>
      <c r="M32" s="12">
        <v>54</v>
      </c>
      <c r="N32" s="12">
        <f t="shared" si="29"/>
        <v>15</v>
      </c>
      <c r="O32" s="13">
        <f t="shared" si="30"/>
        <v>0.25862068965517243</v>
      </c>
      <c r="P32" s="12">
        <v>2</v>
      </c>
      <c r="Q32" s="12">
        <v>3</v>
      </c>
      <c r="R32" s="12"/>
      <c r="S32" s="12">
        <v>1</v>
      </c>
      <c r="T32" s="12">
        <v>4</v>
      </c>
      <c r="U32" s="13">
        <f t="shared" si="31"/>
        <v>6.4516129032258063E-2</v>
      </c>
      <c r="V32" s="12">
        <v>417</v>
      </c>
      <c r="W32" s="12">
        <v>58</v>
      </c>
      <c r="X32" s="12">
        <v>43</v>
      </c>
      <c r="Y32" s="12">
        <v>7</v>
      </c>
      <c r="Z32" s="12">
        <v>6</v>
      </c>
      <c r="AA32" s="14">
        <f t="shared" si="32"/>
        <v>98.561151079136692</v>
      </c>
      <c r="AB32" s="14">
        <f t="shared" si="33"/>
        <v>24.220623501199039</v>
      </c>
      <c r="AC32" s="14">
        <f t="shared" si="34"/>
        <v>93.548387096774192</v>
      </c>
      <c r="AD32" s="14">
        <f t="shared" si="35"/>
        <v>87.096774193548384</v>
      </c>
    </row>
    <row r="33" spans="1:30">
      <c r="A33" s="10">
        <f>SUM(A28:A32)</f>
        <v>15</v>
      </c>
      <c r="B33" s="12">
        <f>SUM(B28:B32)</f>
        <v>448</v>
      </c>
      <c r="C33" s="12">
        <f>SUM(C28:C32)</f>
        <v>0</v>
      </c>
      <c r="D33" s="11">
        <f t="shared" si="24"/>
        <v>448</v>
      </c>
      <c r="E33" s="12">
        <f>SUM(E28:E32)</f>
        <v>0</v>
      </c>
      <c r="F33" s="11">
        <f t="shared" si="25"/>
        <v>448</v>
      </c>
      <c r="G33" s="11">
        <f t="shared" si="26"/>
        <v>422</v>
      </c>
      <c r="H33" s="12">
        <f>SUM(H28:H32)</f>
        <v>26</v>
      </c>
      <c r="I33" s="12">
        <f>SUM(I28:I32)</f>
        <v>278</v>
      </c>
      <c r="J33" s="13">
        <f t="shared" si="27"/>
        <v>0.6205357142857143</v>
      </c>
      <c r="K33" s="12">
        <f>SUM(K28:K32)</f>
        <v>117</v>
      </c>
      <c r="L33" s="13">
        <f t="shared" si="28"/>
        <v>0.42086330935251798</v>
      </c>
      <c r="M33" s="12">
        <f>SUM(M28:M32)</f>
        <v>202</v>
      </c>
      <c r="N33" s="12">
        <f t="shared" si="29"/>
        <v>85</v>
      </c>
      <c r="O33" s="13">
        <f t="shared" si="30"/>
        <v>0.30575539568345322</v>
      </c>
      <c r="P33" s="12">
        <f>SUM(P28:P32)</f>
        <v>45</v>
      </c>
      <c r="Q33" s="12">
        <f>SUM(Q28:Q32)</f>
        <v>73</v>
      </c>
      <c r="R33" s="12">
        <f>SUM(R28:R32)</f>
        <v>25</v>
      </c>
      <c r="S33" s="12">
        <f>SUM(S28:S32)</f>
        <v>72</v>
      </c>
      <c r="T33" s="12">
        <f>SUM(T28:T32)</f>
        <v>170</v>
      </c>
      <c r="U33" s="13">
        <f t="shared" si="31"/>
        <v>0.3794642857142857</v>
      </c>
      <c r="V33" s="12">
        <f>SUM(V28:V32)</f>
        <v>2889</v>
      </c>
      <c r="W33" s="12">
        <f>SUM(W28:W32)</f>
        <v>365</v>
      </c>
      <c r="X33" s="12">
        <f>SUM(X28:X32)</f>
        <v>249</v>
      </c>
      <c r="Y33" s="12">
        <f>SUM(Y28:Y32)</f>
        <v>172</v>
      </c>
      <c r="Z33" s="12">
        <f>SUM(Z28:Z32)</f>
        <v>400</v>
      </c>
      <c r="AA33" s="14">
        <f t="shared" si="32"/>
        <v>86.154378677743168</v>
      </c>
      <c r="AB33" s="14">
        <f t="shared" si="33"/>
        <v>21.253028729664244</v>
      </c>
      <c r="AC33" s="14">
        <f t="shared" si="34"/>
        <v>62.053571428571431</v>
      </c>
      <c r="AD33" s="14">
        <f t="shared" si="35"/>
        <v>45.089285714285715</v>
      </c>
    </row>
    <row r="34" spans="1:30">
      <c r="B34" s="1"/>
      <c r="E34" s="2"/>
      <c r="G34" s="2"/>
      <c r="H34" s="2"/>
      <c r="J34" s="30" t="s">
        <v>0</v>
      </c>
      <c r="K34" s="30"/>
      <c r="L34" s="30"/>
      <c r="M34" s="30"/>
      <c r="N34" s="30"/>
      <c r="O34" s="30"/>
      <c r="P34" s="30"/>
      <c r="Q34" s="30"/>
      <c r="V34" s="2"/>
    </row>
    <row r="35" spans="1:30" ht="15.75">
      <c r="A35" s="31" t="s">
        <v>38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>
      <c r="D36" s="2"/>
      <c r="F36" s="2"/>
      <c r="G36" s="2"/>
      <c r="I36" s="21" t="s">
        <v>2</v>
      </c>
      <c r="J36" s="22"/>
      <c r="K36" s="22"/>
      <c r="L36" s="22"/>
      <c r="M36" s="22"/>
      <c r="N36" s="22"/>
      <c r="O36" s="22"/>
      <c r="P36" s="23"/>
      <c r="Q36" s="21" t="s">
        <v>3</v>
      </c>
      <c r="R36" s="22"/>
      <c r="S36" s="22"/>
      <c r="T36" s="22"/>
      <c r="U36" s="23"/>
      <c r="V36" s="21" t="s">
        <v>4</v>
      </c>
      <c r="W36" s="22"/>
      <c r="X36" s="22"/>
      <c r="Y36" s="22"/>
      <c r="Z36" s="23"/>
      <c r="AA36" s="21" t="s">
        <v>5</v>
      </c>
      <c r="AB36" s="22"/>
      <c r="AC36" s="22"/>
      <c r="AD36" s="23"/>
    </row>
    <row r="37" spans="1:30" ht="30" customHeight="1">
      <c r="A37" s="15" t="s">
        <v>6</v>
      </c>
      <c r="B37" s="19" t="s">
        <v>7</v>
      </c>
      <c r="C37" s="15" t="s">
        <v>8</v>
      </c>
      <c r="D37" s="17" t="s">
        <v>9</v>
      </c>
      <c r="E37" s="15" t="s">
        <v>10</v>
      </c>
      <c r="F37" s="17" t="s">
        <v>11</v>
      </c>
      <c r="G37" s="17" t="s">
        <v>12</v>
      </c>
      <c r="H37" s="15" t="s">
        <v>13</v>
      </c>
      <c r="I37" s="24" t="s">
        <v>14</v>
      </c>
      <c r="J37" s="25"/>
      <c r="K37" s="24" t="s">
        <v>15</v>
      </c>
      <c r="L37" s="25"/>
      <c r="M37" s="24" t="s">
        <v>16</v>
      </c>
      <c r="N37" s="26"/>
      <c r="O37" s="25"/>
      <c r="P37" s="6" t="s">
        <v>17</v>
      </c>
      <c r="Q37" s="6" t="s">
        <v>18</v>
      </c>
      <c r="R37" s="7" t="s">
        <v>19</v>
      </c>
      <c r="S37" s="7" t="s">
        <v>20</v>
      </c>
      <c r="T37" s="24" t="s">
        <v>21</v>
      </c>
      <c r="U37" s="25"/>
      <c r="V37" s="15" t="s">
        <v>21</v>
      </c>
      <c r="W37" s="15" t="s">
        <v>22</v>
      </c>
      <c r="X37" s="15" t="s">
        <v>23</v>
      </c>
      <c r="Y37" s="17" t="s">
        <v>24</v>
      </c>
      <c r="Z37" s="17" t="s">
        <v>25</v>
      </c>
      <c r="AA37" s="17" t="s">
        <v>26</v>
      </c>
      <c r="AB37" s="17" t="s">
        <v>27</v>
      </c>
      <c r="AC37" s="17" t="s">
        <v>28</v>
      </c>
      <c r="AD37" s="17" t="s">
        <v>29</v>
      </c>
    </row>
    <row r="38" spans="1:30" ht="30">
      <c r="A38" s="16"/>
      <c r="B38" s="20"/>
      <c r="C38" s="16"/>
      <c r="D38" s="18"/>
      <c r="E38" s="16"/>
      <c r="F38" s="18"/>
      <c r="G38" s="18"/>
      <c r="H38" s="16"/>
      <c r="I38" s="8" t="s">
        <v>30</v>
      </c>
      <c r="J38" s="9" t="s">
        <v>31</v>
      </c>
      <c r="K38" s="8" t="s">
        <v>30</v>
      </c>
      <c r="L38" s="9" t="s">
        <v>31</v>
      </c>
      <c r="M38" s="8" t="s">
        <v>21</v>
      </c>
      <c r="N38" s="8" t="s">
        <v>32</v>
      </c>
      <c r="O38" s="9" t="s">
        <v>31</v>
      </c>
      <c r="P38" s="6"/>
      <c r="Q38" s="6"/>
      <c r="R38" s="6"/>
      <c r="S38" s="6"/>
      <c r="T38" s="8" t="s">
        <v>30</v>
      </c>
      <c r="U38" s="9" t="s">
        <v>31</v>
      </c>
      <c r="V38" s="16"/>
      <c r="W38" s="16"/>
      <c r="X38" s="16"/>
      <c r="Y38" s="18"/>
      <c r="Z38" s="18"/>
      <c r="AA38" s="18"/>
      <c r="AB38" s="18"/>
      <c r="AC38" s="18"/>
      <c r="AD38" s="18"/>
    </row>
    <row r="39" spans="1:30">
      <c r="A39" s="10">
        <v>1</v>
      </c>
      <c r="B39" s="12">
        <v>83</v>
      </c>
      <c r="C39" s="12"/>
      <c r="D39" s="11">
        <f t="shared" ref="D39:D44" si="36">B39-C39</f>
        <v>83</v>
      </c>
      <c r="E39" s="12"/>
      <c r="F39" s="11">
        <f t="shared" ref="F39:F44" si="37">D39-E39</f>
        <v>83</v>
      </c>
      <c r="G39" s="11">
        <f t="shared" ref="G39:G44" si="38">F39-H39</f>
        <v>78</v>
      </c>
      <c r="H39" s="12">
        <v>5</v>
      </c>
      <c r="I39" s="12">
        <v>68</v>
      </c>
      <c r="J39" s="13">
        <f t="shared" ref="J39:J44" si="39">IF($D39&gt;0,I39/$D39,0)</f>
        <v>0.81927710843373491</v>
      </c>
      <c r="K39" s="12">
        <v>4</v>
      </c>
      <c r="L39" s="13">
        <f t="shared" ref="L39:L44" si="40">IF($I39&gt;0,K39/$I39,0)</f>
        <v>5.8823529411764705E-2</v>
      </c>
      <c r="M39" s="12">
        <v>32</v>
      </c>
      <c r="N39" s="12">
        <f t="shared" ref="N39:N44" si="41">M39-K39</f>
        <v>28</v>
      </c>
      <c r="O39" s="13">
        <f t="shared" ref="O39:O44" si="42">IF($I39&gt;0,N39/$I39,0)</f>
        <v>0.41176470588235292</v>
      </c>
      <c r="P39" s="12">
        <v>27</v>
      </c>
      <c r="Q39" s="12">
        <v>4</v>
      </c>
      <c r="R39" s="12">
        <v>1</v>
      </c>
      <c r="S39" s="12">
        <v>10</v>
      </c>
      <c r="T39" s="12">
        <v>15</v>
      </c>
      <c r="U39" s="13">
        <f t="shared" ref="U39:U44" si="43">IF($D39&gt;0,T39/$D39,0)</f>
        <v>0.18072289156626506</v>
      </c>
      <c r="V39" s="12">
        <v>861</v>
      </c>
      <c r="W39" s="12">
        <v>140</v>
      </c>
      <c r="X39" s="12">
        <v>136</v>
      </c>
      <c r="Y39" s="12">
        <v>53</v>
      </c>
      <c r="Z39" s="12">
        <v>80</v>
      </c>
      <c r="AA39" s="14">
        <f t="shared" ref="AA39:AA44" si="44">IF(V39&gt;0,(V39-Z39)*100/V39,0)</f>
        <v>90.708478513356567</v>
      </c>
      <c r="AB39" s="14">
        <f t="shared" ref="AB39:AB44" si="45">IF(V39&gt;0,(W39+X39)*100/V39,0)</f>
        <v>32.055749128919864</v>
      </c>
      <c r="AC39" s="14">
        <f t="shared" ref="AC39:AC44" si="46">IF(F39&gt;0,I39*100/F39,0)</f>
        <v>81.92771084337349</v>
      </c>
      <c r="AD39" s="14">
        <f t="shared" ref="AD39:AD44" si="47">IF(F39&gt;0,M39*100/F39,0)</f>
        <v>38.554216867469883</v>
      </c>
    </row>
    <row r="40" spans="1:30">
      <c r="A40" s="10">
        <v>2</v>
      </c>
      <c r="B40" s="12">
        <v>70</v>
      </c>
      <c r="C40" s="12"/>
      <c r="D40" s="11">
        <f t="shared" si="36"/>
        <v>70</v>
      </c>
      <c r="E40" s="12"/>
      <c r="F40" s="11">
        <f t="shared" si="37"/>
        <v>70</v>
      </c>
      <c r="G40" s="11">
        <f t="shared" si="38"/>
        <v>67</v>
      </c>
      <c r="H40" s="12">
        <v>3</v>
      </c>
      <c r="I40" s="12">
        <v>59</v>
      </c>
      <c r="J40" s="13">
        <f t="shared" si="39"/>
        <v>0.84285714285714286</v>
      </c>
      <c r="K40" s="12">
        <v>4</v>
      </c>
      <c r="L40" s="13">
        <f t="shared" si="40"/>
        <v>6.7796610169491525E-2</v>
      </c>
      <c r="M40" s="12">
        <v>32</v>
      </c>
      <c r="N40" s="12">
        <f t="shared" si="41"/>
        <v>28</v>
      </c>
      <c r="O40" s="13">
        <f t="shared" si="42"/>
        <v>0.47457627118644069</v>
      </c>
      <c r="P40" s="12">
        <v>13</v>
      </c>
      <c r="Q40" s="12">
        <v>6</v>
      </c>
      <c r="R40" s="12">
        <v>1</v>
      </c>
      <c r="S40" s="12">
        <v>4</v>
      </c>
      <c r="T40" s="12">
        <v>11</v>
      </c>
      <c r="U40" s="13">
        <f t="shared" si="43"/>
        <v>0.15714285714285714</v>
      </c>
      <c r="V40" s="12">
        <v>503</v>
      </c>
      <c r="W40" s="12">
        <v>178</v>
      </c>
      <c r="X40" s="12">
        <v>118</v>
      </c>
      <c r="Y40" s="12">
        <v>50</v>
      </c>
      <c r="Z40" s="12">
        <v>22</v>
      </c>
      <c r="AA40" s="14">
        <f t="shared" si="44"/>
        <v>95.62624254473161</v>
      </c>
      <c r="AB40" s="14">
        <f t="shared" si="45"/>
        <v>58.846918489065608</v>
      </c>
      <c r="AC40" s="14">
        <f t="shared" si="46"/>
        <v>84.285714285714292</v>
      </c>
      <c r="AD40" s="14">
        <f t="shared" si="47"/>
        <v>45.714285714285715</v>
      </c>
    </row>
    <row r="41" spans="1:30">
      <c r="A41" s="10">
        <v>3</v>
      </c>
      <c r="B41" s="12">
        <v>99</v>
      </c>
      <c r="C41" s="12"/>
      <c r="D41" s="11">
        <f t="shared" si="36"/>
        <v>99</v>
      </c>
      <c r="E41" s="12"/>
      <c r="F41" s="11">
        <f t="shared" si="37"/>
        <v>99</v>
      </c>
      <c r="G41" s="11">
        <f t="shared" si="38"/>
        <v>96</v>
      </c>
      <c r="H41" s="12">
        <v>3</v>
      </c>
      <c r="I41" s="12">
        <v>77</v>
      </c>
      <c r="J41" s="13">
        <f t="shared" si="39"/>
        <v>0.77777777777777779</v>
      </c>
      <c r="K41" s="12">
        <v>8</v>
      </c>
      <c r="L41" s="13">
        <f t="shared" si="40"/>
        <v>0.1038961038961039</v>
      </c>
      <c r="M41" s="12">
        <v>51</v>
      </c>
      <c r="N41" s="12">
        <f t="shared" si="41"/>
        <v>43</v>
      </c>
      <c r="O41" s="13">
        <f t="shared" si="42"/>
        <v>0.55844155844155841</v>
      </c>
      <c r="P41" s="12">
        <v>16</v>
      </c>
      <c r="Q41" s="12">
        <v>13</v>
      </c>
      <c r="R41" s="12">
        <v>5</v>
      </c>
      <c r="S41" s="12">
        <v>4</v>
      </c>
      <c r="T41" s="12">
        <v>22</v>
      </c>
      <c r="U41" s="13">
        <f t="shared" si="43"/>
        <v>0.22222222222222221</v>
      </c>
      <c r="V41" s="12">
        <v>650</v>
      </c>
      <c r="W41" s="12">
        <v>156</v>
      </c>
      <c r="X41" s="12">
        <v>176</v>
      </c>
      <c r="Y41" s="12">
        <v>58</v>
      </c>
      <c r="Z41" s="12">
        <v>44</v>
      </c>
      <c r="AA41" s="14">
        <f t="shared" si="44"/>
        <v>93.230769230769226</v>
      </c>
      <c r="AB41" s="14">
        <f t="shared" si="45"/>
        <v>51.07692307692308</v>
      </c>
      <c r="AC41" s="14">
        <f t="shared" si="46"/>
        <v>77.777777777777771</v>
      </c>
      <c r="AD41" s="14">
        <f t="shared" si="47"/>
        <v>51.515151515151516</v>
      </c>
    </row>
    <row r="42" spans="1:30">
      <c r="A42" s="10">
        <v>4</v>
      </c>
      <c r="B42" s="12">
        <v>93</v>
      </c>
      <c r="C42" s="12"/>
      <c r="D42" s="11">
        <f t="shared" si="36"/>
        <v>93</v>
      </c>
      <c r="E42" s="12"/>
      <c r="F42" s="11">
        <f t="shared" si="37"/>
        <v>93</v>
      </c>
      <c r="G42" s="11">
        <f t="shared" si="38"/>
        <v>91</v>
      </c>
      <c r="H42" s="12">
        <v>2</v>
      </c>
      <c r="I42" s="12">
        <v>72</v>
      </c>
      <c r="J42" s="13">
        <f t="shared" si="39"/>
        <v>0.77419354838709675</v>
      </c>
      <c r="K42" s="12">
        <v>4</v>
      </c>
      <c r="L42" s="13">
        <f t="shared" si="40"/>
        <v>5.5555555555555552E-2</v>
      </c>
      <c r="M42" s="12">
        <v>43</v>
      </c>
      <c r="N42" s="12">
        <f t="shared" si="41"/>
        <v>39</v>
      </c>
      <c r="O42" s="13">
        <f t="shared" si="42"/>
        <v>0.54166666666666663</v>
      </c>
      <c r="P42" s="12">
        <v>22</v>
      </c>
      <c r="Q42" s="12">
        <v>12</v>
      </c>
      <c r="R42" s="12">
        <v>3</v>
      </c>
      <c r="S42" s="12">
        <v>6</v>
      </c>
      <c r="T42" s="12">
        <v>21</v>
      </c>
      <c r="U42" s="13">
        <f t="shared" si="43"/>
        <v>0.22580645161290322</v>
      </c>
      <c r="V42" s="12">
        <v>557</v>
      </c>
      <c r="W42" s="12">
        <v>90</v>
      </c>
      <c r="X42" s="12">
        <v>169</v>
      </c>
      <c r="Y42" s="12">
        <v>65</v>
      </c>
      <c r="Z42" s="12">
        <v>50</v>
      </c>
      <c r="AA42" s="14">
        <f t="shared" si="44"/>
        <v>91.02333931777379</v>
      </c>
      <c r="AB42" s="14">
        <f t="shared" si="45"/>
        <v>46.499102333931781</v>
      </c>
      <c r="AC42" s="14">
        <f t="shared" si="46"/>
        <v>77.41935483870968</v>
      </c>
      <c r="AD42" s="14">
        <f t="shared" si="47"/>
        <v>46.236559139784944</v>
      </c>
    </row>
    <row r="43" spans="1:30">
      <c r="A43" s="10">
        <v>5</v>
      </c>
      <c r="B43" s="12">
        <v>22</v>
      </c>
      <c r="C43" s="12"/>
      <c r="D43" s="11">
        <f t="shared" si="36"/>
        <v>22</v>
      </c>
      <c r="E43" s="12"/>
      <c r="F43" s="11">
        <f t="shared" si="37"/>
        <v>22</v>
      </c>
      <c r="G43" s="11">
        <f t="shared" si="38"/>
        <v>22</v>
      </c>
      <c r="H43" s="12"/>
      <c r="I43" s="12">
        <v>22</v>
      </c>
      <c r="J43" s="13">
        <f t="shared" si="39"/>
        <v>1</v>
      </c>
      <c r="K43" s="12">
        <v>10</v>
      </c>
      <c r="L43" s="13">
        <f t="shared" si="40"/>
        <v>0.45454545454545453</v>
      </c>
      <c r="M43" s="12">
        <v>19</v>
      </c>
      <c r="N43" s="12">
        <f t="shared" si="41"/>
        <v>9</v>
      </c>
      <c r="O43" s="13">
        <f t="shared" si="42"/>
        <v>0.40909090909090912</v>
      </c>
      <c r="P43" s="12">
        <v>2</v>
      </c>
      <c r="Q43" s="12"/>
      <c r="R43" s="12"/>
      <c r="S43" s="12"/>
      <c r="T43" s="12"/>
      <c r="U43" s="13">
        <f t="shared" si="43"/>
        <v>0</v>
      </c>
      <c r="V43" s="12">
        <v>154</v>
      </c>
      <c r="W43" s="12">
        <v>121</v>
      </c>
      <c r="X43" s="12">
        <v>29</v>
      </c>
      <c r="Y43" s="12">
        <v>4</v>
      </c>
      <c r="Z43" s="12">
        <v>0</v>
      </c>
      <c r="AA43" s="14">
        <f t="shared" si="44"/>
        <v>100</v>
      </c>
      <c r="AB43" s="14">
        <f t="shared" si="45"/>
        <v>97.402597402597408</v>
      </c>
      <c r="AC43" s="14">
        <f t="shared" si="46"/>
        <v>100</v>
      </c>
      <c r="AD43" s="14">
        <f t="shared" si="47"/>
        <v>86.36363636363636</v>
      </c>
    </row>
    <row r="44" spans="1:30">
      <c r="A44" s="10">
        <f>SUM(A39:A43)</f>
        <v>15</v>
      </c>
      <c r="B44" s="12">
        <f>SUM(B39:B43)</f>
        <v>367</v>
      </c>
      <c r="C44" s="12">
        <f>SUM(C39:C43)</f>
        <v>0</v>
      </c>
      <c r="D44" s="11">
        <f t="shared" si="36"/>
        <v>367</v>
      </c>
      <c r="E44" s="12">
        <f>SUM(E39:E43)</f>
        <v>0</v>
      </c>
      <c r="F44" s="11">
        <f t="shared" si="37"/>
        <v>367</v>
      </c>
      <c r="G44" s="11">
        <f t="shared" si="38"/>
        <v>354</v>
      </c>
      <c r="H44" s="12">
        <f>SUM(H39:H43)</f>
        <v>13</v>
      </c>
      <c r="I44" s="12">
        <f>SUM(I39:I43)</f>
        <v>298</v>
      </c>
      <c r="J44" s="13">
        <f t="shared" si="39"/>
        <v>0.81198910081743869</v>
      </c>
      <c r="K44" s="12">
        <f>SUM(K39:K43)</f>
        <v>30</v>
      </c>
      <c r="L44" s="13">
        <f t="shared" si="40"/>
        <v>0.10067114093959731</v>
      </c>
      <c r="M44" s="12">
        <f>SUM(M39:M43)</f>
        <v>177</v>
      </c>
      <c r="N44" s="12">
        <f t="shared" si="41"/>
        <v>147</v>
      </c>
      <c r="O44" s="13">
        <f t="shared" si="42"/>
        <v>0.49328859060402686</v>
      </c>
      <c r="P44" s="12">
        <f>SUM(P39:P43)</f>
        <v>80</v>
      </c>
      <c r="Q44" s="12">
        <f>SUM(Q39:Q43)</f>
        <v>35</v>
      </c>
      <c r="R44" s="12">
        <f>SUM(R39:R43)</f>
        <v>10</v>
      </c>
      <c r="S44" s="12">
        <f>SUM(S39:S43)</f>
        <v>24</v>
      </c>
      <c r="T44" s="12">
        <f>SUM(T39:T43)</f>
        <v>69</v>
      </c>
      <c r="U44" s="13">
        <f t="shared" si="43"/>
        <v>0.18801089918256131</v>
      </c>
      <c r="V44" s="12">
        <f>SUM(V39:V43)</f>
        <v>2725</v>
      </c>
      <c r="W44" s="12">
        <f>SUM(W39:W43)</f>
        <v>685</v>
      </c>
      <c r="X44" s="12">
        <f>SUM(X39:X43)</f>
        <v>628</v>
      </c>
      <c r="Y44" s="12">
        <f>SUM(Y39:Y43)</f>
        <v>230</v>
      </c>
      <c r="Z44" s="12">
        <f>SUM(Z39:Z43)</f>
        <v>196</v>
      </c>
      <c r="AA44" s="14">
        <f t="shared" si="44"/>
        <v>92.807339449541288</v>
      </c>
      <c r="AB44" s="14">
        <f t="shared" si="45"/>
        <v>48.183486238532112</v>
      </c>
      <c r="AC44" s="14">
        <f t="shared" si="46"/>
        <v>81.198910081743875</v>
      </c>
      <c r="AD44" s="14">
        <f t="shared" si="47"/>
        <v>48.228882833787466</v>
      </c>
    </row>
    <row r="45" spans="1:30">
      <c r="B45" s="1"/>
      <c r="E45" s="2"/>
      <c r="G45" s="2"/>
      <c r="H45" s="2"/>
      <c r="J45" s="3" t="s">
        <v>0</v>
      </c>
      <c r="K45" s="2"/>
      <c r="M45" s="2"/>
      <c r="P45" s="2"/>
      <c r="V45" s="2"/>
    </row>
    <row r="46" spans="1:30" ht="15.75">
      <c r="A46" s="32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1:30">
      <c r="D47" s="2"/>
      <c r="F47" s="2"/>
      <c r="G47" s="2"/>
      <c r="I47" s="21" t="s">
        <v>2</v>
      </c>
      <c r="J47" s="22"/>
      <c r="K47" s="22"/>
      <c r="L47" s="22"/>
      <c r="M47" s="22"/>
      <c r="N47" s="22"/>
      <c r="O47" s="22"/>
      <c r="P47" s="23"/>
      <c r="Q47" s="21" t="s">
        <v>3</v>
      </c>
      <c r="R47" s="22"/>
      <c r="S47" s="22"/>
      <c r="T47" s="22"/>
      <c r="U47" s="23"/>
      <c r="V47" s="21" t="s">
        <v>4</v>
      </c>
      <c r="W47" s="22"/>
      <c r="X47" s="22"/>
      <c r="Y47" s="22"/>
      <c r="Z47" s="23"/>
      <c r="AA47" s="27" t="s">
        <v>5</v>
      </c>
      <c r="AB47" s="27"/>
      <c r="AC47" s="27"/>
      <c r="AD47" s="27"/>
    </row>
    <row r="48" spans="1:30" ht="30" customHeight="1">
      <c r="A48" s="15" t="s">
        <v>6</v>
      </c>
      <c r="B48" s="19" t="s">
        <v>7</v>
      </c>
      <c r="C48" s="15" t="s">
        <v>8</v>
      </c>
      <c r="D48" s="17" t="s">
        <v>9</v>
      </c>
      <c r="E48" s="15" t="s">
        <v>10</v>
      </c>
      <c r="F48" s="17" t="s">
        <v>11</v>
      </c>
      <c r="G48" s="17" t="s">
        <v>12</v>
      </c>
      <c r="H48" s="15" t="s">
        <v>13</v>
      </c>
      <c r="I48" s="24" t="s">
        <v>14</v>
      </c>
      <c r="J48" s="25"/>
      <c r="K48" s="24" t="s">
        <v>15</v>
      </c>
      <c r="L48" s="25"/>
      <c r="M48" s="24" t="s">
        <v>16</v>
      </c>
      <c r="N48" s="26"/>
      <c r="O48" s="25"/>
      <c r="P48" s="6" t="s">
        <v>17</v>
      </c>
      <c r="Q48" s="6" t="s">
        <v>18</v>
      </c>
      <c r="R48" s="7" t="s">
        <v>19</v>
      </c>
      <c r="S48" s="7" t="s">
        <v>20</v>
      </c>
      <c r="T48" s="24" t="s">
        <v>21</v>
      </c>
      <c r="U48" s="25"/>
      <c r="V48" s="15" t="s">
        <v>21</v>
      </c>
      <c r="W48" s="15" t="s">
        <v>22</v>
      </c>
      <c r="X48" s="15" t="s">
        <v>23</v>
      </c>
      <c r="Y48" s="17" t="s">
        <v>24</v>
      </c>
      <c r="Z48" s="17" t="s">
        <v>25</v>
      </c>
      <c r="AA48" s="17" t="s">
        <v>26</v>
      </c>
      <c r="AB48" s="17" t="s">
        <v>27</v>
      </c>
      <c r="AC48" s="17" t="s">
        <v>28</v>
      </c>
      <c r="AD48" s="17" t="s">
        <v>29</v>
      </c>
    </row>
    <row r="49" spans="1:30" ht="30">
      <c r="A49" s="16"/>
      <c r="B49" s="20"/>
      <c r="C49" s="16"/>
      <c r="D49" s="18"/>
      <c r="E49" s="16"/>
      <c r="F49" s="18"/>
      <c r="G49" s="18"/>
      <c r="H49" s="16"/>
      <c r="I49" s="8" t="s">
        <v>30</v>
      </c>
      <c r="J49" s="9" t="s">
        <v>31</v>
      </c>
      <c r="K49" s="8" t="s">
        <v>30</v>
      </c>
      <c r="L49" s="9" t="s">
        <v>31</v>
      </c>
      <c r="M49" s="8" t="s">
        <v>21</v>
      </c>
      <c r="N49" s="8" t="s">
        <v>32</v>
      </c>
      <c r="O49" s="9" t="s">
        <v>31</v>
      </c>
      <c r="P49" s="6"/>
      <c r="Q49" s="6"/>
      <c r="R49" s="6"/>
      <c r="S49" s="6"/>
      <c r="T49" s="8" t="s">
        <v>30</v>
      </c>
      <c r="U49" s="9" t="s">
        <v>31</v>
      </c>
      <c r="V49" s="16"/>
      <c r="W49" s="16"/>
      <c r="X49" s="16"/>
      <c r="Y49" s="18"/>
      <c r="Z49" s="18"/>
      <c r="AA49" s="18"/>
      <c r="AB49" s="18"/>
      <c r="AC49" s="18"/>
      <c r="AD49" s="18"/>
    </row>
    <row r="50" spans="1:30">
      <c r="A50" s="10">
        <v>1</v>
      </c>
      <c r="B50" s="12">
        <v>251</v>
      </c>
      <c r="C50" s="12"/>
      <c r="D50" s="11">
        <f t="shared" ref="D50:D55" si="48">B50-C50</f>
        <v>251</v>
      </c>
      <c r="E50" s="12"/>
      <c r="F50" s="11">
        <f t="shared" ref="F50:F55" si="49">D50-E50</f>
        <v>251</v>
      </c>
      <c r="G50" s="11">
        <f t="shared" ref="G50:G55" si="50">F50-H50</f>
        <v>248</v>
      </c>
      <c r="H50" s="12">
        <v>3</v>
      </c>
      <c r="I50" s="12">
        <v>238</v>
      </c>
      <c r="J50" s="13">
        <f t="shared" ref="J50:J55" si="51">IF($D50&gt;0,I50/$D50,0)</f>
        <v>0.94820717131474108</v>
      </c>
      <c r="K50" s="12">
        <v>25</v>
      </c>
      <c r="L50" s="13">
        <f t="shared" ref="L50:L55" si="52">IF($I50&gt;0,K50/$I50,0)</f>
        <v>0.10504201680672269</v>
      </c>
      <c r="M50" s="12">
        <v>186</v>
      </c>
      <c r="N50" s="12">
        <f t="shared" ref="N50:N55" si="53">M50-K50</f>
        <v>161</v>
      </c>
      <c r="O50" s="13">
        <f t="shared" ref="O50:O55" si="54">IF($I50&gt;0,N50/$I50,0)</f>
        <v>0.67647058823529416</v>
      </c>
      <c r="P50" s="12">
        <v>39</v>
      </c>
      <c r="Q50" s="12">
        <v>2</v>
      </c>
      <c r="R50" s="12">
        <v>3</v>
      </c>
      <c r="S50" s="12">
        <v>8</v>
      </c>
      <c r="T50" s="12">
        <v>13</v>
      </c>
      <c r="U50" s="13">
        <f t="shared" ref="U50:U55" si="55">IF($D50&gt;0,T50/$D50,0)</f>
        <v>5.1792828685258967E-2</v>
      </c>
      <c r="V50" s="12">
        <v>2433</v>
      </c>
      <c r="W50" s="12">
        <v>650</v>
      </c>
      <c r="X50" s="12">
        <v>523</v>
      </c>
      <c r="Y50" s="12">
        <v>88</v>
      </c>
      <c r="Z50" s="12">
        <v>60</v>
      </c>
      <c r="AA50" s="14">
        <f t="shared" ref="AA50:AA55" si="56">IF(V50&gt;0,(V50-Z50)*100/V50,0)</f>
        <v>97.533908754623923</v>
      </c>
      <c r="AB50" s="14">
        <f t="shared" ref="AB50:AB55" si="57">IF(V50&gt;0,(W50+X50)*100/V50,0)</f>
        <v>48.212083847102342</v>
      </c>
      <c r="AC50" s="14">
        <f t="shared" ref="AC50:AC55" si="58">IF(F50&gt;0,I50*100/F50,0)</f>
        <v>94.820717131474098</v>
      </c>
      <c r="AD50" s="14">
        <f t="shared" ref="AD50:AD55" si="59">IF(F50&gt;0,M50*100/F50,0)</f>
        <v>74.103585657370516</v>
      </c>
    </row>
    <row r="51" spans="1:30">
      <c r="A51" s="10">
        <v>2</v>
      </c>
      <c r="B51" s="12">
        <v>235</v>
      </c>
      <c r="C51" s="12"/>
      <c r="D51" s="11">
        <f t="shared" si="48"/>
        <v>235</v>
      </c>
      <c r="E51" s="12"/>
      <c r="F51" s="11">
        <f t="shared" si="49"/>
        <v>235</v>
      </c>
      <c r="G51" s="11">
        <f t="shared" si="50"/>
        <v>234</v>
      </c>
      <c r="H51" s="12">
        <v>1</v>
      </c>
      <c r="I51" s="12">
        <v>201</v>
      </c>
      <c r="J51" s="13">
        <f t="shared" si="51"/>
        <v>0.85531914893617023</v>
      </c>
      <c r="K51" s="12">
        <v>62</v>
      </c>
      <c r="L51" s="13">
        <f t="shared" si="52"/>
        <v>0.30845771144278605</v>
      </c>
      <c r="M51" s="12">
        <v>176</v>
      </c>
      <c r="N51" s="12">
        <f t="shared" si="53"/>
        <v>114</v>
      </c>
      <c r="O51" s="13">
        <f t="shared" si="54"/>
        <v>0.56716417910447758</v>
      </c>
      <c r="P51" s="12">
        <v>22</v>
      </c>
      <c r="Q51" s="12">
        <v>25</v>
      </c>
      <c r="R51" s="12">
        <v>3</v>
      </c>
      <c r="S51" s="12">
        <v>6</v>
      </c>
      <c r="T51" s="12">
        <v>34</v>
      </c>
      <c r="U51" s="13">
        <f t="shared" si="55"/>
        <v>0.14468085106382977</v>
      </c>
      <c r="V51" s="12">
        <v>2060</v>
      </c>
      <c r="W51" s="12">
        <v>640</v>
      </c>
      <c r="X51" s="12">
        <v>319</v>
      </c>
      <c r="Y51" s="12">
        <v>47</v>
      </c>
      <c r="Z51" s="12">
        <v>64</v>
      </c>
      <c r="AA51" s="14">
        <f t="shared" si="56"/>
        <v>96.893203883495147</v>
      </c>
      <c r="AB51" s="14">
        <f t="shared" si="57"/>
        <v>46.553398058252426</v>
      </c>
      <c r="AC51" s="14">
        <f t="shared" si="58"/>
        <v>85.531914893617028</v>
      </c>
      <c r="AD51" s="14">
        <f t="shared" si="59"/>
        <v>74.893617021276597</v>
      </c>
    </row>
    <row r="52" spans="1:30">
      <c r="A52" s="10">
        <v>3</v>
      </c>
      <c r="B52" s="12">
        <v>175</v>
      </c>
      <c r="C52" s="12"/>
      <c r="D52" s="11">
        <f t="shared" si="48"/>
        <v>175</v>
      </c>
      <c r="E52" s="12"/>
      <c r="F52" s="11">
        <f t="shared" si="49"/>
        <v>175</v>
      </c>
      <c r="G52" s="11">
        <f t="shared" si="50"/>
        <v>169</v>
      </c>
      <c r="H52" s="12">
        <v>6</v>
      </c>
      <c r="I52" s="12">
        <v>164</v>
      </c>
      <c r="J52" s="13">
        <f t="shared" si="51"/>
        <v>0.93714285714285717</v>
      </c>
      <c r="K52" s="12">
        <v>22</v>
      </c>
      <c r="L52" s="13">
        <f t="shared" si="52"/>
        <v>0.13414634146341464</v>
      </c>
      <c r="M52" s="12">
        <v>118</v>
      </c>
      <c r="N52" s="12">
        <f t="shared" si="53"/>
        <v>96</v>
      </c>
      <c r="O52" s="13">
        <f t="shared" si="54"/>
        <v>0.58536585365853655</v>
      </c>
      <c r="P52" s="12">
        <v>15</v>
      </c>
      <c r="Q52" s="12">
        <v>1</v>
      </c>
      <c r="R52" s="12">
        <v>1</v>
      </c>
      <c r="S52" s="12">
        <v>9</v>
      </c>
      <c r="T52" s="12">
        <v>11</v>
      </c>
      <c r="U52" s="13">
        <f t="shared" si="55"/>
        <v>6.2857142857142861E-2</v>
      </c>
      <c r="V52" s="12">
        <v>1541</v>
      </c>
      <c r="W52" s="12">
        <v>625</v>
      </c>
      <c r="X52" s="12">
        <v>319</v>
      </c>
      <c r="Y52" s="12">
        <v>95</v>
      </c>
      <c r="Z52" s="12">
        <v>55</v>
      </c>
      <c r="AA52" s="14">
        <f t="shared" si="56"/>
        <v>96.430889033095397</v>
      </c>
      <c r="AB52" s="14">
        <f t="shared" si="57"/>
        <v>61.258922777417261</v>
      </c>
      <c r="AC52" s="14">
        <f t="shared" si="58"/>
        <v>93.714285714285708</v>
      </c>
      <c r="AD52" s="14">
        <f t="shared" si="59"/>
        <v>67.428571428571431</v>
      </c>
    </row>
    <row r="53" spans="1:30">
      <c r="A53" s="10">
        <v>4</v>
      </c>
      <c r="B53" s="12">
        <v>136</v>
      </c>
      <c r="C53" s="12"/>
      <c r="D53" s="11">
        <f t="shared" si="48"/>
        <v>136</v>
      </c>
      <c r="E53" s="12"/>
      <c r="F53" s="11">
        <f t="shared" si="49"/>
        <v>136</v>
      </c>
      <c r="G53" s="11">
        <f t="shared" si="50"/>
        <v>136</v>
      </c>
      <c r="H53" s="12"/>
      <c r="I53" s="12">
        <v>134</v>
      </c>
      <c r="J53" s="13">
        <f t="shared" si="51"/>
        <v>0.98529411764705888</v>
      </c>
      <c r="K53" s="12">
        <v>33</v>
      </c>
      <c r="L53" s="13">
        <f t="shared" si="52"/>
        <v>0.2462686567164179</v>
      </c>
      <c r="M53" s="12">
        <v>95</v>
      </c>
      <c r="N53" s="12">
        <f t="shared" si="53"/>
        <v>62</v>
      </c>
      <c r="O53" s="13">
        <f t="shared" si="54"/>
        <v>0.46268656716417911</v>
      </c>
      <c r="P53" s="12">
        <v>19</v>
      </c>
      <c r="Q53" s="12">
        <v>1</v>
      </c>
      <c r="R53" s="12"/>
      <c r="S53" s="12">
        <v>1</v>
      </c>
      <c r="T53" s="12">
        <v>2</v>
      </c>
      <c r="U53" s="13">
        <f t="shared" si="55"/>
        <v>1.4705882352941176E-2</v>
      </c>
      <c r="V53" s="12">
        <v>867</v>
      </c>
      <c r="W53" s="12">
        <v>319</v>
      </c>
      <c r="X53" s="12">
        <v>187</v>
      </c>
      <c r="Y53" s="12">
        <v>80</v>
      </c>
      <c r="Z53" s="12">
        <v>5</v>
      </c>
      <c r="AA53" s="14">
        <f t="shared" si="56"/>
        <v>99.423298731257205</v>
      </c>
      <c r="AB53" s="14">
        <f t="shared" si="57"/>
        <v>58.362168396770471</v>
      </c>
      <c r="AC53" s="14">
        <f t="shared" si="58"/>
        <v>98.529411764705884</v>
      </c>
      <c r="AD53" s="14">
        <f t="shared" si="59"/>
        <v>69.852941176470594</v>
      </c>
    </row>
    <row r="54" spans="1:30">
      <c r="A54" s="10">
        <v>5</v>
      </c>
      <c r="B54" s="12">
        <v>74</v>
      </c>
      <c r="C54" s="12"/>
      <c r="D54" s="11">
        <f t="shared" si="48"/>
        <v>74</v>
      </c>
      <c r="E54" s="12"/>
      <c r="F54" s="11">
        <f t="shared" si="49"/>
        <v>74</v>
      </c>
      <c r="G54" s="11">
        <f t="shared" si="50"/>
        <v>74</v>
      </c>
      <c r="H54" s="12"/>
      <c r="I54" s="12">
        <v>73</v>
      </c>
      <c r="J54" s="13">
        <f t="shared" si="51"/>
        <v>0.98648648648648651</v>
      </c>
      <c r="K54" s="12">
        <v>16</v>
      </c>
      <c r="L54" s="13">
        <f t="shared" si="52"/>
        <v>0.21917808219178081</v>
      </c>
      <c r="M54" s="12">
        <v>60</v>
      </c>
      <c r="N54" s="12">
        <f t="shared" si="53"/>
        <v>44</v>
      </c>
      <c r="O54" s="13">
        <f t="shared" si="54"/>
        <v>0.60273972602739723</v>
      </c>
      <c r="P54" s="12">
        <v>12</v>
      </c>
      <c r="Q54" s="12"/>
      <c r="R54" s="12"/>
      <c r="S54" s="12">
        <v>1</v>
      </c>
      <c r="T54" s="12">
        <v>1</v>
      </c>
      <c r="U54" s="13">
        <f t="shared" si="55"/>
        <v>1.3513513513513514E-2</v>
      </c>
      <c r="V54" s="12">
        <v>371</v>
      </c>
      <c r="W54" s="12">
        <v>141</v>
      </c>
      <c r="X54" s="12">
        <v>130</v>
      </c>
      <c r="Y54" s="12">
        <v>17</v>
      </c>
      <c r="Z54" s="12">
        <v>3</v>
      </c>
      <c r="AA54" s="14">
        <f t="shared" si="56"/>
        <v>99.191374663072779</v>
      </c>
      <c r="AB54" s="14">
        <f t="shared" si="57"/>
        <v>73.045822102425873</v>
      </c>
      <c r="AC54" s="14">
        <f t="shared" si="58"/>
        <v>98.648648648648646</v>
      </c>
      <c r="AD54" s="14">
        <f t="shared" si="59"/>
        <v>81.081081081081081</v>
      </c>
    </row>
    <row r="55" spans="1:30">
      <c r="A55" s="10">
        <f>SUM(A50:A54)</f>
        <v>15</v>
      </c>
      <c r="B55" s="12">
        <f>SUM(B50:B54)</f>
        <v>871</v>
      </c>
      <c r="C55" s="12">
        <f>SUM(C50:C54)</f>
        <v>0</v>
      </c>
      <c r="D55" s="11">
        <f t="shared" si="48"/>
        <v>871</v>
      </c>
      <c r="E55" s="12">
        <f>SUM(E50:E54)</f>
        <v>0</v>
      </c>
      <c r="F55" s="11">
        <f t="shared" si="49"/>
        <v>871</v>
      </c>
      <c r="G55" s="11">
        <f t="shared" si="50"/>
        <v>861</v>
      </c>
      <c r="H55" s="12">
        <f>SUM(H50:H54)</f>
        <v>10</v>
      </c>
      <c r="I55" s="12">
        <f>SUM(I50:I54)</f>
        <v>810</v>
      </c>
      <c r="J55" s="13">
        <f t="shared" si="51"/>
        <v>0.9299655568312285</v>
      </c>
      <c r="K55" s="12">
        <f>SUM(K50:K54)</f>
        <v>158</v>
      </c>
      <c r="L55" s="13">
        <f t="shared" si="52"/>
        <v>0.19506172839506172</v>
      </c>
      <c r="M55" s="12">
        <f>SUM(M50:M54)</f>
        <v>635</v>
      </c>
      <c r="N55" s="12">
        <f t="shared" si="53"/>
        <v>477</v>
      </c>
      <c r="O55" s="13">
        <f t="shared" si="54"/>
        <v>0.58888888888888891</v>
      </c>
      <c r="P55" s="12">
        <f>SUM(P50:P54)</f>
        <v>107</v>
      </c>
      <c r="Q55" s="12">
        <f>SUM(Q50:Q54)</f>
        <v>29</v>
      </c>
      <c r="R55" s="12">
        <f>SUM(R50:R54)</f>
        <v>7</v>
      </c>
      <c r="S55" s="12">
        <f>SUM(S50:S54)</f>
        <v>25</v>
      </c>
      <c r="T55" s="12">
        <f>SUM(T50:T54)</f>
        <v>61</v>
      </c>
      <c r="U55" s="13">
        <f t="shared" si="55"/>
        <v>7.0034443168771526E-2</v>
      </c>
      <c r="V55" s="12">
        <f>SUM(V50:V54)</f>
        <v>7272</v>
      </c>
      <c r="W55" s="12">
        <f>SUM(W50:W54)</f>
        <v>2375</v>
      </c>
      <c r="X55" s="12">
        <f>SUM(X50:X54)</f>
        <v>1478</v>
      </c>
      <c r="Y55" s="12">
        <f>SUM(Y50:Y54)</f>
        <v>327</v>
      </c>
      <c r="Z55" s="12">
        <f>SUM(Z50:Z54)</f>
        <v>187</v>
      </c>
      <c r="AA55" s="14">
        <f t="shared" si="56"/>
        <v>97.428492849284922</v>
      </c>
      <c r="AB55" s="14">
        <f t="shared" si="57"/>
        <v>52.984048404840486</v>
      </c>
      <c r="AC55" s="14">
        <f t="shared" si="58"/>
        <v>92.99655568312285</v>
      </c>
      <c r="AD55" s="14">
        <f t="shared" si="59"/>
        <v>72.904707233065437</v>
      </c>
    </row>
    <row r="56" spans="1:30">
      <c r="D56" s="2"/>
      <c r="F56" s="2"/>
      <c r="G56" s="2"/>
      <c r="J56" s="3" t="s">
        <v>0</v>
      </c>
      <c r="K56" s="2"/>
      <c r="M56" s="2"/>
      <c r="P56" s="2"/>
      <c r="U56" s="2"/>
    </row>
    <row r="57" spans="1:30" ht="15.75">
      <c r="A57" s="31" t="s">
        <v>40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>
      <c r="D58" s="2"/>
      <c r="F58" s="2"/>
      <c r="G58" s="2"/>
      <c r="I58" s="21" t="s">
        <v>2</v>
      </c>
      <c r="J58" s="22"/>
      <c r="K58" s="22"/>
      <c r="L58" s="22"/>
      <c r="M58" s="22"/>
      <c r="N58" s="22"/>
      <c r="O58" s="22"/>
      <c r="P58" s="23"/>
      <c r="Q58" s="21" t="s">
        <v>3</v>
      </c>
      <c r="R58" s="22"/>
      <c r="S58" s="22"/>
      <c r="T58" s="22"/>
      <c r="U58" s="23"/>
      <c r="V58" s="21" t="s">
        <v>4</v>
      </c>
      <c r="W58" s="22"/>
      <c r="X58" s="22"/>
      <c r="Y58" s="22"/>
      <c r="Z58" s="23"/>
      <c r="AA58" s="27" t="s">
        <v>5</v>
      </c>
      <c r="AB58" s="27"/>
      <c r="AC58" s="27"/>
      <c r="AD58" s="27"/>
    </row>
    <row r="59" spans="1:30" ht="30" customHeight="1">
      <c r="A59" s="15" t="s">
        <v>6</v>
      </c>
      <c r="B59" s="19" t="s">
        <v>7</v>
      </c>
      <c r="C59" s="15" t="s">
        <v>8</v>
      </c>
      <c r="D59" s="17" t="s">
        <v>9</v>
      </c>
      <c r="E59" s="15" t="s">
        <v>10</v>
      </c>
      <c r="F59" s="17" t="s">
        <v>11</v>
      </c>
      <c r="G59" s="17" t="s">
        <v>12</v>
      </c>
      <c r="H59" s="15" t="s">
        <v>13</v>
      </c>
      <c r="I59" s="24" t="s">
        <v>14</v>
      </c>
      <c r="J59" s="25"/>
      <c r="K59" s="24" t="s">
        <v>15</v>
      </c>
      <c r="L59" s="25"/>
      <c r="M59" s="24" t="s">
        <v>16</v>
      </c>
      <c r="N59" s="26"/>
      <c r="O59" s="25"/>
      <c r="P59" s="6" t="s">
        <v>17</v>
      </c>
      <c r="Q59" s="6" t="s">
        <v>18</v>
      </c>
      <c r="R59" s="7" t="s">
        <v>19</v>
      </c>
      <c r="S59" s="7" t="s">
        <v>20</v>
      </c>
      <c r="T59" s="24" t="s">
        <v>21</v>
      </c>
      <c r="U59" s="25"/>
      <c r="V59" s="15" t="s">
        <v>21</v>
      </c>
      <c r="W59" s="15" t="s">
        <v>22</v>
      </c>
      <c r="X59" s="15" t="s">
        <v>23</v>
      </c>
      <c r="Y59" s="17" t="s">
        <v>24</v>
      </c>
      <c r="Z59" s="17" t="s">
        <v>25</v>
      </c>
      <c r="AA59" s="17" t="s">
        <v>26</v>
      </c>
      <c r="AB59" s="17" t="s">
        <v>27</v>
      </c>
      <c r="AC59" s="17" t="s">
        <v>28</v>
      </c>
      <c r="AD59" s="17" t="s">
        <v>29</v>
      </c>
    </row>
    <row r="60" spans="1:30" ht="30">
      <c r="A60" s="16"/>
      <c r="B60" s="20"/>
      <c r="C60" s="16"/>
      <c r="D60" s="18"/>
      <c r="E60" s="16"/>
      <c r="F60" s="18"/>
      <c r="G60" s="18"/>
      <c r="H60" s="16"/>
      <c r="I60" s="8" t="s">
        <v>30</v>
      </c>
      <c r="J60" s="9" t="s">
        <v>31</v>
      </c>
      <c r="K60" s="8" t="s">
        <v>30</v>
      </c>
      <c r="L60" s="9" t="s">
        <v>31</v>
      </c>
      <c r="M60" s="8" t="s">
        <v>21</v>
      </c>
      <c r="N60" s="8" t="s">
        <v>32</v>
      </c>
      <c r="O60" s="9" t="s">
        <v>31</v>
      </c>
      <c r="P60" s="6"/>
      <c r="Q60" s="6"/>
      <c r="R60" s="6"/>
      <c r="S60" s="6"/>
      <c r="T60" s="8" t="s">
        <v>30</v>
      </c>
      <c r="U60" s="9" t="s">
        <v>31</v>
      </c>
      <c r="V60" s="16"/>
      <c r="W60" s="16"/>
      <c r="X60" s="16"/>
      <c r="Y60" s="18"/>
      <c r="Z60" s="18"/>
      <c r="AA60" s="18"/>
      <c r="AB60" s="18"/>
      <c r="AC60" s="18"/>
      <c r="AD60" s="18"/>
    </row>
    <row r="61" spans="1:30">
      <c r="A61" s="10">
        <v>1</v>
      </c>
      <c r="B61" s="12">
        <v>63</v>
      </c>
      <c r="C61" s="12"/>
      <c r="D61" s="11">
        <f t="shared" ref="D61:D66" si="60">B61-C61</f>
        <v>63</v>
      </c>
      <c r="E61" s="12"/>
      <c r="F61" s="11">
        <f t="shared" ref="F61:F66" si="61">D61-E61</f>
        <v>63</v>
      </c>
      <c r="G61" s="11">
        <f t="shared" ref="G61:G66" si="62">F61-H61</f>
        <v>58</v>
      </c>
      <c r="H61" s="12">
        <v>5</v>
      </c>
      <c r="I61" s="12">
        <v>36</v>
      </c>
      <c r="J61" s="13">
        <f t="shared" ref="J61:J66" si="63">IF($E61&gt;0,I61/$E61,0)</f>
        <v>0</v>
      </c>
      <c r="K61" s="12">
        <v>6</v>
      </c>
      <c r="L61" s="13">
        <f t="shared" ref="L61:L66" si="64">IF($J61&gt;0,K61/$J61,0)</f>
        <v>0</v>
      </c>
      <c r="M61" s="12">
        <v>18</v>
      </c>
      <c r="N61" s="12">
        <f t="shared" ref="N61:N66" si="65">M61-K61</f>
        <v>12</v>
      </c>
      <c r="O61" s="13">
        <f t="shared" ref="O61:O66" si="66">IF($J61&gt;0,N61/$J61,0)</f>
        <v>0</v>
      </c>
      <c r="P61" s="12">
        <v>8</v>
      </c>
      <c r="Q61" s="12">
        <v>13</v>
      </c>
      <c r="R61" s="12">
        <v>6</v>
      </c>
      <c r="S61" s="12">
        <v>8</v>
      </c>
      <c r="T61" s="12">
        <v>27</v>
      </c>
      <c r="U61" s="13">
        <f t="shared" ref="U61:U66" si="67">IF($E61&gt;0,T61/$E61,0)</f>
        <v>0</v>
      </c>
      <c r="V61" s="12">
        <v>491</v>
      </c>
      <c r="W61" s="12">
        <v>47</v>
      </c>
      <c r="X61" s="12">
        <v>75</v>
      </c>
      <c r="Y61" s="12">
        <v>52</v>
      </c>
      <c r="Z61" s="12">
        <v>74</v>
      </c>
      <c r="AA61" s="14">
        <f t="shared" ref="AA61:AA66" si="68">IF(V61&gt;0,(V61-Z61)*100/V61,0)</f>
        <v>84.928716904276982</v>
      </c>
      <c r="AB61" s="14">
        <f t="shared" ref="AB61:AB66" si="69">IF(V61&gt;0,(W61+X61)*100/V61,0)</f>
        <v>24.847250509164969</v>
      </c>
      <c r="AC61" s="14">
        <f t="shared" ref="AC61:AC66" si="70">IF(F61&gt;0,I61*100/F61,0)</f>
        <v>57.142857142857146</v>
      </c>
      <c r="AD61" s="14">
        <f t="shared" ref="AD61:AD66" si="71">IF(F61&gt;0,M61*100/F61,0)</f>
        <v>28.571428571428573</v>
      </c>
    </row>
    <row r="62" spans="1:30">
      <c r="A62" s="10">
        <v>2</v>
      </c>
      <c r="B62" s="12">
        <v>39</v>
      </c>
      <c r="C62" s="12"/>
      <c r="D62" s="11">
        <f t="shared" si="60"/>
        <v>39</v>
      </c>
      <c r="E62" s="12"/>
      <c r="F62" s="11">
        <f t="shared" si="61"/>
        <v>39</v>
      </c>
      <c r="G62" s="11">
        <f t="shared" si="62"/>
        <v>36</v>
      </c>
      <c r="H62" s="12">
        <v>3</v>
      </c>
      <c r="I62" s="12">
        <v>27</v>
      </c>
      <c r="J62" s="13">
        <f t="shared" si="63"/>
        <v>0</v>
      </c>
      <c r="K62" s="12">
        <v>6</v>
      </c>
      <c r="L62" s="13">
        <f t="shared" si="64"/>
        <v>0</v>
      </c>
      <c r="M62" s="12">
        <v>25</v>
      </c>
      <c r="N62" s="12">
        <f t="shared" si="65"/>
        <v>19</v>
      </c>
      <c r="O62" s="13">
        <f t="shared" si="66"/>
        <v>0</v>
      </c>
      <c r="P62" s="12">
        <v>1</v>
      </c>
      <c r="Q62" s="12">
        <v>8</v>
      </c>
      <c r="R62" s="12"/>
      <c r="S62" s="12">
        <v>4</v>
      </c>
      <c r="T62" s="12">
        <v>12</v>
      </c>
      <c r="U62" s="13">
        <f t="shared" si="67"/>
        <v>0</v>
      </c>
      <c r="V62" s="12">
        <v>267</v>
      </c>
      <c r="W62" s="12">
        <v>44</v>
      </c>
      <c r="X62" s="12">
        <v>72</v>
      </c>
      <c r="Y62" s="12">
        <v>5</v>
      </c>
      <c r="Z62" s="12">
        <v>24</v>
      </c>
      <c r="AA62" s="14">
        <f t="shared" si="68"/>
        <v>91.011235955056179</v>
      </c>
      <c r="AB62" s="14">
        <f t="shared" si="69"/>
        <v>43.445692883895134</v>
      </c>
      <c r="AC62" s="14">
        <f t="shared" si="70"/>
        <v>69.230769230769226</v>
      </c>
      <c r="AD62" s="14">
        <f t="shared" si="71"/>
        <v>64.102564102564102</v>
      </c>
    </row>
    <row r="63" spans="1:30">
      <c r="A63" s="10">
        <v>3</v>
      </c>
      <c r="B63" s="12">
        <v>56</v>
      </c>
      <c r="C63" s="12"/>
      <c r="D63" s="11">
        <f t="shared" si="60"/>
        <v>56</v>
      </c>
      <c r="E63" s="12"/>
      <c r="F63" s="11">
        <f t="shared" si="61"/>
        <v>56</v>
      </c>
      <c r="G63" s="11">
        <f t="shared" si="62"/>
        <v>54</v>
      </c>
      <c r="H63" s="12">
        <v>2</v>
      </c>
      <c r="I63" s="12">
        <v>42</v>
      </c>
      <c r="J63" s="13">
        <f t="shared" si="63"/>
        <v>0</v>
      </c>
      <c r="K63" s="12">
        <v>1</v>
      </c>
      <c r="L63" s="13">
        <f t="shared" si="64"/>
        <v>0</v>
      </c>
      <c r="M63" s="12">
        <v>16</v>
      </c>
      <c r="N63" s="12">
        <f t="shared" si="65"/>
        <v>15</v>
      </c>
      <c r="O63" s="13">
        <f t="shared" si="66"/>
        <v>0</v>
      </c>
      <c r="P63" s="12">
        <v>21</v>
      </c>
      <c r="Q63" s="12">
        <v>8</v>
      </c>
      <c r="R63" s="12">
        <v>3</v>
      </c>
      <c r="S63" s="12">
        <v>3</v>
      </c>
      <c r="T63" s="12">
        <v>14</v>
      </c>
      <c r="U63" s="13">
        <f t="shared" si="67"/>
        <v>0</v>
      </c>
      <c r="V63" s="12">
        <v>522</v>
      </c>
      <c r="W63" s="12">
        <v>97</v>
      </c>
      <c r="X63" s="12">
        <v>87</v>
      </c>
      <c r="Y63" s="12">
        <v>44</v>
      </c>
      <c r="Z63" s="12">
        <v>42</v>
      </c>
      <c r="AA63" s="14">
        <f t="shared" si="68"/>
        <v>91.954022988505741</v>
      </c>
      <c r="AB63" s="14">
        <f t="shared" si="69"/>
        <v>35.249042145593869</v>
      </c>
      <c r="AC63" s="14">
        <f t="shared" si="70"/>
        <v>75</v>
      </c>
      <c r="AD63" s="14">
        <f t="shared" si="71"/>
        <v>28.571428571428573</v>
      </c>
    </row>
    <row r="64" spans="1:30">
      <c r="A64" s="10">
        <v>4</v>
      </c>
      <c r="B64" s="12">
        <v>54</v>
      </c>
      <c r="C64" s="12"/>
      <c r="D64" s="11">
        <f t="shared" si="60"/>
        <v>54</v>
      </c>
      <c r="E64" s="12"/>
      <c r="F64" s="11">
        <f t="shared" si="61"/>
        <v>54</v>
      </c>
      <c r="G64" s="11">
        <f t="shared" si="62"/>
        <v>53</v>
      </c>
      <c r="H64" s="12">
        <v>1</v>
      </c>
      <c r="I64" s="12">
        <v>44</v>
      </c>
      <c r="J64" s="13">
        <f t="shared" si="63"/>
        <v>0</v>
      </c>
      <c r="K64" s="12">
        <v>4</v>
      </c>
      <c r="L64" s="13">
        <f t="shared" si="64"/>
        <v>0</v>
      </c>
      <c r="M64" s="12">
        <v>31</v>
      </c>
      <c r="N64" s="12">
        <f t="shared" si="65"/>
        <v>27</v>
      </c>
      <c r="O64" s="13">
        <f t="shared" si="66"/>
        <v>0</v>
      </c>
      <c r="P64" s="12">
        <v>7</v>
      </c>
      <c r="Q64" s="12">
        <v>3</v>
      </c>
      <c r="R64" s="12">
        <v>2</v>
      </c>
      <c r="S64" s="12">
        <v>5</v>
      </c>
      <c r="T64" s="12">
        <v>10</v>
      </c>
      <c r="U64" s="13">
        <f t="shared" si="67"/>
        <v>0</v>
      </c>
      <c r="V64" s="12">
        <v>493</v>
      </c>
      <c r="W64" s="12">
        <v>82</v>
      </c>
      <c r="X64" s="12">
        <v>54</v>
      </c>
      <c r="Y64" s="12">
        <v>35</v>
      </c>
      <c r="Z64" s="12">
        <v>34</v>
      </c>
      <c r="AA64" s="14">
        <f t="shared" si="68"/>
        <v>93.103448275862064</v>
      </c>
      <c r="AB64" s="14">
        <f t="shared" si="69"/>
        <v>27.586206896551722</v>
      </c>
      <c r="AC64" s="14">
        <f t="shared" si="70"/>
        <v>81.481481481481481</v>
      </c>
      <c r="AD64" s="14">
        <f t="shared" si="71"/>
        <v>57.407407407407405</v>
      </c>
    </row>
    <row r="65" spans="1:30">
      <c r="A65" s="10">
        <v>5</v>
      </c>
      <c r="B65" s="12">
        <v>50</v>
      </c>
      <c r="C65" s="12"/>
      <c r="D65" s="11">
        <f t="shared" si="60"/>
        <v>50</v>
      </c>
      <c r="E65" s="12"/>
      <c r="F65" s="11">
        <f t="shared" si="61"/>
        <v>50</v>
      </c>
      <c r="G65" s="11">
        <f t="shared" si="62"/>
        <v>50</v>
      </c>
      <c r="H65" s="12"/>
      <c r="I65" s="12">
        <v>45</v>
      </c>
      <c r="J65" s="13">
        <f t="shared" si="63"/>
        <v>0</v>
      </c>
      <c r="K65" s="12">
        <v>8</v>
      </c>
      <c r="L65" s="13">
        <f t="shared" si="64"/>
        <v>0</v>
      </c>
      <c r="M65" s="12">
        <v>27</v>
      </c>
      <c r="N65" s="12">
        <f t="shared" si="65"/>
        <v>19</v>
      </c>
      <c r="O65" s="13">
        <f t="shared" si="66"/>
        <v>0</v>
      </c>
      <c r="P65" s="12">
        <v>13</v>
      </c>
      <c r="Q65" s="12">
        <v>3</v>
      </c>
      <c r="R65" s="12">
        <v>2</v>
      </c>
      <c r="S65" s="12"/>
      <c r="T65" s="12">
        <v>5</v>
      </c>
      <c r="U65" s="13">
        <f t="shared" si="67"/>
        <v>0</v>
      </c>
      <c r="V65" s="12">
        <v>370</v>
      </c>
      <c r="W65" s="12">
        <v>55</v>
      </c>
      <c r="X65" s="12">
        <v>36</v>
      </c>
      <c r="Y65" s="12">
        <v>34</v>
      </c>
      <c r="Z65" s="12">
        <v>7</v>
      </c>
      <c r="AA65" s="14">
        <f t="shared" si="68"/>
        <v>98.108108108108112</v>
      </c>
      <c r="AB65" s="14">
        <f t="shared" si="69"/>
        <v>24.594594594594593</v>
      </c>
      <c r="AC65" s="14">
        <f t="shared" si="70"/>
        <v>90</v>
      </c>
      <c r="AD65" s="14">
        <f t="shared" si="71"/>
        <v>54</v>
      </c>
    </row>
    <row r="66" spans="1:30">
      <c r="A66" s="10">
        <f>SUM(A61:A65)</f>
        <v>15</v>
      </c>
      <c r="B66" s="12">
        <f>SUM(B61:B65)</f>
        <v>262</v>
      </c>
      <c r="C66" s="12">
        <f>SUM(C61:C65)</f>
        <v>0</v>
      </c>
      <c r="D66" s="11">
        <f t="shared" si="60"/>
        <v>262</v>
      </c>
      <c r="E66" s="12">
        <f>SUM(E61:E65)</f>
        <v>0</v>
      </c>
      <c r="F66" s="11">
        <f t="shared" si="61"/>
        <v>262</v>
      </c>
      <c r="G66" s="11">
        <f t="shared" si="62"/>
        <v>251</v>
      </c>
      <c r="H66" s="12">
        <f>SUM(H61:H65)</f>
        <v>11</v>
      </c>
      <c r="I66" s="12">
        <f>SUM(I61:I65)</f>
        <v>194</v>
      </c>
      <c r="J66" s="13">
        <f t="shared" si="63"/>
        <v>0</v>
      </c>
      <c r="K66" s="12">
        <f>SUM(K61:K65)</f>
        <v>25</v>
      </c>
      <c r="L66" s="13">
        <f t="shared" si="64"/>
        <v>0</v>
      </c>
      <c r="M66" s="12">
        <f>SUM(M61:M65)</f>
        <v>117</v>
      </c>
      <c r="N66" s="12">
        <f t="shared" si="65"/>
        <v>92</v>
      </c>
      <c r="O66" s="13">
        <f t="shared" si="66"/>
        <v>0</v>
      </c>
      <c r="P66" s="12">
        <f>SUM(P61:P65)</f>
        <v>50</v>
      </c>
      <c r="Q66" s="12">
        <f>SUM(Q61:Q65)</f>
        <v>35</v>
      </c>
      <c r="R66" s="12">
        <f>SUM(R61:R65)</f>
        <v>13</v>
      </c>
      <c r="S66" s="12">
        <f>SUM(S61:S65)</f>
        <v>20</v>
      </c>
      <c r="T66" s="12">
        <f>SUM(T61:T65)</f>
        <v>68</v>
      </c>
      <c r="U66" s="13">
        <f t="shared" si="67"/>
        <v>0</v>
      </c>
      <c r="V66" s="12">
        <f>SUM(V61:V65)</f>
        <v>2143</v>
      </c>
      <c r="W66" s="12">
        <f>SUM(W61:W65)</f>
        <v>325</v>
      </c>
      <c r="X66" s="12">
        <f>SUM(X61:X65)</f>
        <v>324</v>
      </c>
      <c r="Y66" s="12">
        <f>SUM(Y61:Y65)</f>
        <v>170</v>
      </c>
      <c r="Z66" s="12">
        <f>SUM(Z61:Z65)</f>
        <v>181</v>
      </c>
      <c r="AA66" s="14">
        <f t="shared" si="68"/>
        <v>91.553896406906205</v>
      </c>
      <c r="AB66" s="14">
        <f t="shared" si="69"/>
        <v>30.284647690153989</v>
      </c>
      <c r="AC66" s="14">
        <f t="shared" si="70"/>
        <v>74.045801526717554</v>
      </c>
      <c r="AD66" s="14">
        <f t="shared" si="71"/>
        <v>44.656488549618324</v>
      </c>
    </row>
    <row r="67" spans="1:30">
      <c r="B67" s="1"/>
      <c r="E67" s="2"/>
      <c r="G67" s="2"/>
      <c r="H67" s="2"/>
      <c r="J67" s="3" t="s">
        <v>0</v>
      </c>
      <c r="K67" s="2"/>
      <c r="M67" s="2"/>
      <c r="P67" s="2"/>
      <c r="V67" s="2"/>
    </row>
    <row r="68" spans="1:30" ht="15.75">
      <c r="A68" s="31" t="s">
        <v>42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>
      <c r="B69" s="2"/>
      <c r="E69" s="2"/>
      <c r="G69" s="2"/>
      <c r="H69" s="2"/>
      <c r="I69" s="21" t="s">
        <v>2</v>
      </c>
      <c r="J69" s="22"/>
      <c r="K69" s="22"/>
      <c r="L69" s="22"/>
      <c r="M69" s="22"/>
      <c r="N69" s="22"/>
      <c r="O69" s="22"/>
      <c r="P69" s="23"/>
      <c r="Q69" s="21" t="s">
        <v>3</v>
      </c>
      <c r="R69" s="22"/>
      <c r="S69" s="22"/>
      <c r="T69" s="22"/>
      <c r="U69" s="23"/>
      <c r="V69" s="21" t="s">
        <v>4</v>
      </c>
      <c r="W69" s="22"/>
      <c r="X69" s="22"/>
      <c r="Y69" s="22"/>
      <c r="Z69" s="23"/>
      <c r="AA69" s="27" t="s">
        <v>5</v>
      </c>
      <c r="AB69" s="27"/>
      <c r="AC69" s="27"/>
      <c r="AD69" s="27"/>
    </row>
    <row r="70" spans="1:30" ht="30" customHeight="1">
      <c r="A70" s="15" t="s">
        <v>6</v>
      </c>
      <c r="B70" s="19" t="s">
        <v>7</v>
      </c>
      <c r="C70" s="15" t="s">
        <v>8</v>
      </c>
      <c r="D70" s="17" t="s">
        <v>9</v>
      </c>
      <c r="E70" s="15" t="s">
        <v>10</v>
      </c>
      <c r="F70" s="17" t="s">
        <v>11</v>
      </c>
      <c r="G70" s="17" t="s">
        <v>12</v>
      </c>
      <c r="H70" s="15" t="s">
        <v>13</v>
      </c>
      <c r="I70" s="24" t="s">
        <v>14</v>
      </c>
      <c r="J70" s="25"/>
      <c r="K70" s="24" t="s">
        <v>15</v>
      </c>
      <c r="L70" s="25"/>
      <c r="M70" s="24" t="s">
        <v>16</v>
      </c>
      <c r="N70" s="26"/>
      <c r="O70" s="25"/>
      <c r="P70" s="6" t="s">
        <v>17</v>
      </c>
      <c r="Q70" s="6" t="s">
        <v>18</v>
      </c>
      <c r="R70" s="7" t="s">
        <v>19</v>
      </c>
      <c r="S70" s="7" t="s">
        <v>20</v>
      </c>
      <c r="T70" s="24" t="s">
        <v>21</v>
      </c>
      <c r="U70" s="25"/>
      <c r="V70" s="15" t="s">
        <v>21</v>
      </c>
      <c r="W70" s="15" t="s">
        <v>22</v>
      </c>
      <c r="X70" s="15" t="s">
        <v>23</v>
      </c>
      <c r="Y70" s="17" t="s">
        <v>24</v>
      </c>
      <c r="Z70" s="17" t="s">
        <v>25</v>
      </c>
      <c r="AA70" s="17" t="s">
        <v>26</v>
      </c>
      <c r="AB70" s="17" t="s">
        <v>27</v>
      </c>
      <c r="AC70" s="17" t="s">
        <v>28</v>
      </c>
      <c r="AD70" s="17" t="s">
        <v>29</v>
      </c>
    </row>
    <row r="71" spans="1:30" ht="30">
      <c r="A71" s="16"/>
      <c r="B71" s="20"/>
      <c r="C71" s="16"/>
      <c r="D71" s="18"/>
      <c r="E71" s="16"/>
      <c r="F71" s="18"/>
      <c r="G71" s="18"/>
      <c r="H71" s="16"/>
      <c r="I71" s="8" t="s">
        <v>30</v>
      </c>
      <c r="J71" s="9" t="s">
        <v>31</v>
      </c>
      <c r="K71" s="8" t="s">
        <v>30</v>
      </c>
      <c r="L71" s="9" t="s">
        <v>31</v>
      </c>
      <c r="M71" s="8" t="s">
        <v>21</v>
      </c>
      <c r="N71" s="8" t="s">
        <v>32</v>
      </c>
      <c r="O71" s="9" t="s">
        <v>31</v>
      </c>
      <c r="P71" s="6"/>
      <c r="Q71" s="6"/>
      <c r="R71" s="6"/>
      <c r="S71" s="6"/>
      <c r="T71" s="8" t="s">
        <v>30</v>
      </c>
      <c r="U71" s="9" t="s">
        <v>31</v>
      </c>
      <c r="V71" s="16"/>
      <c r="W71" s="16"/>
      <c r="X71" s="16"/>
      <c r="Y71" s="18"/>
      <c r="Z71" s="18"/>
      <c r="AA71" s="18"/>
      <c r="AB71" s="18"/>
      <c r="AC71" s="18"/>
      <c r="AD71" s="18"/>
    </row>
    <row r="72" spans="1:30">
      <c r="A72" s="10">
        <v>1</v>
      </c>
      <c r="B72" s="12">
        <v>146</v>
      </c>
      <c r="C72" s="12"/>
      <c r="D72" s="11">
        <f t="shared" ref="D72:D77" si="72">B72-C72</f>
        <v>146</v>
      </c>
      <c r="E72" s="12"/>
      <c r="F72" s="11">
        <f t="shared" ref="F72:F77" si="73">D72-E72</f>
        <v>146</v>
      </c>
      <c r="G72" s="11">
        <f t="shared" ref="G72:G77" si="74">F72-H72</f>
        <v>139</v>
      </c>
      <c r="H72" s="12">
        <v>7</v>
      </c>
      <c r="I72" s="12">
        <v>106</v>
      </c>
      <c r="J72" s="13">
        <f t="shared" ref="J72:J77" si="75">IF($D72&gt;0,I72/$D72,0)</f>
        <v>0.72602739726027399</v>
      </c>
      <c r="K72" s="12">
        <v>12</v>
      </c>
      <c r="L72" s="13">
        <f t="shared" ref="L72:L77" si="76">IF($I72&gt;0,K72/$I72,0)</f>
        <v>0.11320754716981132</v>
      </c>
      <c r="M72" s="12">
        <v>65</v>
      </c>
      <c r="N72" s="12">
        <f t="shared" ref="N72:N77" si="77">M72-K72</f>
        <v>53</v>
      </c>
      <c r="O72" s="13">
        <f t="shared" ref="O72:O77" si="78">IF($I72&gt;0,N72/$I72,0)</f>
        <v>0.5</v>
      </c>
      <c r="P72" s="12">
        <v>27</v>
      </c>
      <c r="Q72" s="12">
        <v>21</v>
      </c>
      <c r="R72" s="12">
        <v>7</v>
      </c>
      <c r="S72" s="12">
        <v>12</v>
      </c>
      <c r="T72" s="12">
        <v>40</v>
      </c>
      <c r="U72" s="13">
        <f t="shared" ref="U72:U77" si="79">IF($D72&gt;0,T72/$D72,0)</f>
        <v>0.27397260273972601</v>
      </c>
      <c r="V72" s="12">
        <v>979</v>
      </c>
      <c r="W72" s="12">
        <v>180</v>
      </c>
      <c r="X72" s="12">
        <v>227</v>
      </c>
      <c r="Y72" s="12">
        <v>71</v>
      </c>
      <c r="Z72" s="12">
        <v>99</v>
      </c>
      <c r="AA72" s="14">
        <f t="shared" ref="AA72:AA77" si="80">IF(V72&gt;0,(V72-Z72)*100/V72,0)</f>
        <v>89.887640449438209</v>
      </c>
      <c r="AB72" s="14">
        <f t="shared" ref="AB72:AB77" si="81">IF(V72&gt;0,(W72+X72)*100/V72,0)</f>
        <v>41.573033707865171</v>
      </c>
      <c r="AC72" s="14">
        <f t="shared" ref="AC72:AC77" si="82">IF(F72&gt;0,I72*100/F72,0)</f>
        <v>72.602739726027394</v>
      </c>
      <c r="AD72" s="14">
        <f t="shared" ref="AD72:AD77" si="83">IF(F72&gt;0,M72*100/F72,0)</f>
        <v>44.520547945205479</v>
      </c>
    </row>
    <row r="73" spans="1:30">
      <c r="A73" s="10">
        <v>2</v>
      </c>
      <c r="B73" s="12">
        <v>130</v>
      </c>
      <c r="C73" s="12"/>
      <c r="D73" s="11">
        <f t="shared" si="72"/>
        <v>130</v>
      </c>
      <c r="E73" s="12"/>
      <c r="F73" s="11">
        <f t="shared" si="73"/>
        <v>130</v>
      </c>
      <c r="G73" s="11">
        <f t="shared" si="74"/>
        <v>124</v>
      </c>
      <c r="H73" s="12">
        <v>6</v>
      </c>
      <c r="I73" s="12">
        <v>86</v>
      </c>
      <c r="J73" s="13">
        <f t="shared" si="75"/>
        <v>0.66153846153846152</v>
      </c>
      <c r="K73" s="12">
        <v>12</v>
      </c>
      <c r="L73" s="13">
        <f t="shared" si="76"/>
        <v>0.13953488372093023</v>
      </c>
      <c r="M73" s="12">
        <v>56</v>
      </c>
      <c r="N73" s="12">
        <f t="shared" si="77"/>
        <v>44</v>
      </c>
      <c r="O73" s="13">
        <f t="shared" si="78"/>
        <v>0.51162790697674421</v>
      </c>
      <c r="P73" s="12">
        <v>18</v>
      </c>
      <c r="Q73" s="12">
        <v>23</v>
      </c>
      <c r="R73" s="12">
        <v>9</v>
      </c>
      <c r="S73" s="12">
        <v>12</v>
      </c>
      <c r="T73" s="12">
        <v>44</v>
      </c>
      <c r="U73" s="13">
        <f t="shared" si="79"/>
        <v>0.33846153846153848</v>
      </c>
      <c r="V73" s="12">
        <v>853</v>
      </c>
      <c r="W73" s="12">
        <v>271</v>
      </c>
      <c r="X73" s="12">
        <v>173</v>
      </c>
      <c r="Y73" s="12">
        <v>69</v>
      </c>
      <c r="Z73" s="12">
        <v>88</v>
      </c>
      <c r="AA73" s="14">
        <f t="shared" si="80"/>
        <v>89.683470105509969</v>
      </c>
      <c r="AB73" s="14">
        <f t="shared" si="81"/>
        <v>52.051582649472451</v>
      </c>
      <c r="AC73" s="14">
        <f t="shared" si="82"/>
        <v>66.15384615384616</v>
      </c>
      <c r="AD73" s="14">
        <f t="shared" si="83"/>
        <v>43.07692307692308</v>
      </c>
    </row>
    <row r="74" spans="1:30">
      <c r="A74" s="10">
        <v>3</v>
      </c>
      <c r="B74" s="12">
        <v>66</v>
      </c>
      <c r="C74" s="12"/>
      <c r="D74" s="11">
        <f t="shared" si="72"/>
        <v>66</v>
      </c>
      <c r="E74" s="12"/>
      <c r="F74" s="11">
        <f t="shared" si="73"/>
        <v>66</v>
      </c>
      <c r="G74" s="11">
        <f t="shared" si="74"/>
        <v>58</v>
      </c>
      <c r="H74" s="12">
        <v>8</v>
      </c>
      <c r="I74" s="12">
        <v>47</v>
      </c>
      <c r="J74" s="13">
        <f t="shared" si="75"/>
        <v>0.71212121212121215</v>
      </c>
      <c r="K74" s="12">
        <v>2</v>
      </c>
      <c r="L74" s="13">
        <f t="shared" si="76"/>
        <v>4.2553191489361701E-2</v>
      </c>
      <c r="M74" s="12">
        <v>31</v>
      </c>
      <c r="N74" s="12">
        <f t="shared" si="77"/>
        <v>29</v>
      </c>
      <c r="O74" s="13">
        <f t="shared" si="78"/>
        <v>0.61702127659574468</v>
      </c>
      <c r="P74" s="12">
        <v>10</v>
      </c>
      <c r="Q74" s="12">
        <v>13</v>
      </c>
      <c r="R74" s="12">
        <v>2</v>
      </c>
      <c r="S74" s="12">
        <v>4</v>
      </c>
      <c r="T74" s="12">
        <v>19</v>
      </c>
      <c r="U74" s="13">
        <f t="shared" si="79"/>
        <v>0.2878787878787879</v>
      </c>
      <c r="V74" s="12">
        <v>447</v>
      </c>
      <c r="W74" s="12">
        <v>124</v>
      </c>
      <c r="X74" s="12">
        <v>89</v>
      </c>
      <c r="Y74" s="12">
        <v>34</v>
      </c>
      <c r="Z74" s="12">
        <v>44</v>
      </c>
      <c r="AA74" s="14">
        <f t="shared" si="80"/>
        <v>90.1565995525727</v>
      </c>
      <c r="AB74" s="14">
        <f t="shared" si="81"/>
        <v>47.651006711409394</v>
      </c>
      <c r="AC74" s="14">
        <f t="shared" si="82"/>
        <v>71.212121212121218</v>
      </c>
      <c r="AD74" s="14">
        <f t="shared" si="83"/>
        <v>46.969696969696969</v>
      </c>
    </row>
    <row r="75" spans="1:30">
      <c r="A75" s="10">
        <v>4</v>
      </c>
      <c r="B75" s="12">
        <v>64</v>
      </c>
      <c r="C75" s="12"/>
      <c r="D75" s="11">
        <f t="shared" si="72"/>
        <v>64</v>
      </c>
      <c r="E75" s="12"/>
      <c r="F75" s="11">
        <f t="shared" si="73"/>
        <v>64</v>
      </c>
      <c r="G75" s="11">
        <f t="shared" si="74"/>
        <v>62</v>
      </c>
      <c r="H75" s="12">
        <v>2</v>
      </c>
      <c r="I75" s="12">
        <v>42</v>
      </c>
      <c r="J75" s="13">
        <f t="shared" si="75"/>
        <v>0.65625</v>
      </c>
      <c r="K75" s="12">
        <v>9</v>
      </c>
      <c r="L75" s="13">
        <f t="shared" si="76"/>
        <v>0.21428571428571427</v>
      </c>
      <c r="M75" s="12">
        <v>33</v>
      </c>
      <c r="N75" s="12">
        <f t="shared" si="77"/>
        <v>24</v>
      </c>
      <c r="O75" s="13">
        <f t="shared" si="78"/>
        <v>0.5714285714285714</v>
      </c>
      <c r="P75" s="12">
        <v>7</v>
      </c>
      <c r="Q75" s="12">
        <v>11</v>
      </c>
      <c r="R75" s="12">
        <v>6</v>
      </c>
      <c r="S75" s="12">
        <v>5</v>
      </c>
      <c r="T75" s="12">
        <v>22</v>
      </c>
      <c r="U75" s="13">
        <f t="shared" si="79"/>
        <v>0.34375</v>
      </c>
      <c r="V75" s="12">
        <v>440</v>
      </c>
      <c r="W75" s="12">
        <v>149</v>
      </c>
      <c r="X75" s="12">
        <v>101</v>
      </c>
      <c r="Y75" s="12">
        <v>29</v>
      </c>
      <c r="Z75" s="12">
        <v>45</v>
      </c>
      <c r="AA75" s="14">
        <f t="shared" si="80"/>
        <v>89.772727272727266</v>
      </c>
      <c r="AB75" s="14">
        <f t="shared" si="81"/>
        <v>56.81818181818182</v>
      </c>
      <c r="AC75" s="14">
        <f t="shared" si="82"/>
        <v>65.625</v>
      </c>
      <c r="AD75" s="14">
        <f t="shared" si="83"/>
        <v>51.5625</v>
      </c>
    </row>
    <row r="76" spans="1:30">
      <c r="A76" s="10">
        <v>5</v>
      </c>
      <c r="B76" s="12">
        <v>9</v>
      </c>
      <c r="C76" s="12"/>
      <c r="D76" s="11">
        <f t="shared" si="72"/>
        <v>9</v>
      </c>
      <c r="E76" s="12"/>
      <c r="F76" s="11">
        <f t="shared" si="73"/>
        <v>9</v>
      </c>
      <c r="G76" s="11">
        <f t="shared" si="74"/>
        <v>6</v>
      </c>
      <c r="H76" s="12">
        <v>3</v>
      </c>
      <c r="I76" s="12">
        <v>6</v>
      </c>
      <c r="J76" s="13">
        <f t="shared" si="75"/>
        <v>0.66666666666666663</v>
      </c>
      <c r="K76" s="12">
        <v>2</v>
      </c>
      <c r="L76" s="13">
        <f t="shared" si="76"/>
        <v>0.33333333333333331</v>
      </c>
      <c r="M76" s="12">
        <v>5</v>
      </c>
      <c r="N76" s="12">
        <f t="shared" si="77"/>
        <v>3</v>
      </c>
      <c r="O76" s="13">
        <f t="shared" si="78"/>
        <v>0.5</v>
      </c>
      <c r="P76" s="12">
        <v>1</v>
      </c>
      <c r="Q76" s="12">
        <v>3</v>
      </c>
      <c r="R76" s="12"/>
      <c r="S76" s="12"/>
      <c r="T76" s="12">
        <v>3</v>
      </c>
      <c r="U76" s="13">
        <f t="shared" si="79"/>
        <v>0.33333333333333331</v>
      </c>
      <c r="V76" s="12">
        <v>9</v>
      </c>
      <c r="W76" s="12">
        <v>2</v>
      </c>
      <c r="X76" s="12">
        <v>3</v>
      </c>
      <c r="Y76" s="12">
        <v>1</v>
      </c>
      <c r="Z76" s="12">
        <v>3</v>
      </c>
      <c r="AA76" s="14">
        <f t="shared" si="80"/>
        <v>66.666666666666671</v>
      </c>
      <c r="AB76" s="14">
        <f t="shared" si="81"/>
        <v>55.555555555555557</v>
      </c>
      <c r="AC76" s="14">
        <f t="shared" si="82"/>
        <v>66.666666666666671</v>
      </c>
      <c r="AD76" s="14">
        <f t="shared" si="83"/>
        <v>55.555555555555557</v>
      </c>
    </row>
    <row r="77" spans="1:30">
      <c r="A77" s="10">
        <f>SUM(A72:A76)</f>
        <v>15</v>
      </c>
      <c r="B77" s="12">
        <f>SUM(B72:B76)</f>
        <v>415</v>
      </c>
      <c r="C77" s="12">
        <f>SUM(C72:C76)</f>
        <v>0</v>
      </c>
      <c r="D77" s="11">
        <f t="shared" si="72"/>
        <v>415</v>
      </c>
      <c r="E77" s="12">
        <f>SUM(E72:E76)</f>
        <v>0</v>
      </c>
      <c r="F77" s="11">
        <f t="shared" si="73"/>
        <v>415</v>
      </c>
      <c r="G77" s="11">
        <f t="shared" si="74"/>
        <v>389</v>
      </c>
      <c r="H77" s="12">
        <f>SUM(H72:H76)</f>
        <v>26</v>
      </c>
      <c r="I77" s="12">
        <f>SUM(I72:I76)</f>
        <v>287</v>
      </c>
      <c r="J77" s="13">
        <f t="shared" si="75"/>
        <v>0.69156626506024099</v>
      </c>
      <c r="K77" s="12">
        <f>SUM(K72:K76)</f>
        <v>37</v>
      </c>
      <c r="L77" s="13">
        <f t="shared" si="76"/>
        <v>0.1289198606271777</v>
      </c>
      <c r="M77" s="12">
        <f>SUM(M72:M76)</f>
        <v>190</v>
      </c>
      <c r="N77" s="12">
        <f t="shared" si="77"/>
        <v>153</v>
      </c>
      <c r="O77" s="13">
        <f t="shared" si="78"/>
        <v>0.5331010452961672</v>
      </c>
      <c r="P77" s="12">
        <f>SUM(P72:P76)</f>
        <v>63</v>
      </c>
      <c r="Q77" s="12">
        <f>SUM(Q72:Q76)</f>
        <v>71</v>
      </c>
      <c r="R77" s="12">
        <f>SUM(R72:R76)</f>
        <v>24</v>
      </c>
      <c r="S77" s="12">
        <f>SUM(S72:S76)</f>
        <v>33</v>
      </c>
      <c r="T77" s="12">
        <f>SUM(T72:T76)</f>
        <v>128</v>
      </c>
      <c r="U77" s="13">
        <f t="shared" si="79"/>
        <v>0.30843373493975906</v>
      </c>
      <c r="V77" s="12">
        <f>SUM(V72:V76)</f>
        <v>2728</v>
      </c>
      <c r="W77" s="12">
        <f>SUM(W72:W76)</f>
        <v>726</v>
      </c>
      <c r="X77" s="12">
        <f>SUM(X72:X76)</f>
        <v>593</v>
      </c>
      <c r="Y77" s="12">
        <f>SUM(Y72:Y76)</f>
        <v>204</v>
      </c>
      <c r="Z77" s="12">
        <f>SUM(Z72:Z76)</f>
        <v>279</v>
      </c>
      <c r="AA77" s="14">
        <f t="shared" si="80"/>
        <v>89.772727272727266</v>
      </c>
      <c r="AB77" s="14">
        <f t="shared" si="81"/>
        <v>48.350439882697948</v>
      </c>
      <c r="AC77" s="14">
        <f t="shared" si="82"/>
        <v>69.156626506024097</v>
      </c>
      <c r="AD77" s="14">
        <f t="shared" si="83"/>
        <v>45.783132530120483</v>
      </c>
    </row>
    <row r="78" spans="1:30">
      <c r="C78" s="1"/>
      <c r="D78" s="1"/>
      <c r="E78" s="1"/>
      <c r="H78" s="2"/>
      <c r="J78" s="3" t="s">
        <v>0</v>
      </c>
      <c r="K78" s="2"/>
      <c r="M78" s="2"/>
      <c r="P78" s="2"/>
      <c r="S78" s="2"/>
      <c r="Y78" s="2"/>
    </row>
    <row r="79" spans="1:30" ht="15.75">
      <c r="A79" s="31" t="s">
        <v>41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>
      <c r="C80" s="2"/>
      <c r="D80" s="2"/>
      <c r="E80" s="2"/>
      <c r="H80" s="2"/>
      <c r="I80" s="21" t="s">
        <v>2</v>
      </c>
      <c r="J80" s="22"/>
      <c r="K80" s="22"/>
      <c r="L80" s="22"/>
      <c r="M80" s="22"/>
      <c r="N80" s="22"/>
      <c r="O80" s="22"/>
      <c r="P80" s="23"/>
      <c r="Q80" s="21" t="s">
        <v>3</v>
      </c>
      <c r="R80" s="22"/>
      <c r="S80" s="22"/>
      <c r="T80" s="22"/>
      <c r="U80" s="23"/>
      <c r="V80" s="21" t="s">
        <v>4</v>
      </c>
      <c r="W80" s="22"/>
      <c r="X80" s="22"/>
      <c r="Y80" s="22"/>
      <c r="Z80" s="23"/>
      <c r="AA80" s="27" t="s">
        <v>5</v>
      </c>
      <c r="AB80" s="27"/>
      <c r="AC80" s="27"/>
      <c r="AD80" s="27"/>
    </row>
    <row r="81" spans="1:30" ht="30" customHeight="1">
      <c r="A81" s="15" t="s">
        <v>6</v>
      </c>
      <c r="B81" s="19" t="s">
        <v>7</v>
      </c>
      <c r="C81" s="15" t="s">
        <v>8</v>
      </c>
      <c r="D81" s="17" t="s">
        <v>9</v>
      </c>
      <c r="E81" s="15" t="s">
        <v>10</v>
      </c>
      <c r="F81" s="17" t="s">
        <v>11</v>
      </c>
      <c r="G81" s="17" t="s">
        <v>12</v>
      </c>
      <c r="H81" s="15" t="s">
        <v>13</v>
      </c>
      <c r="I81" s="24" t="s">
        <v>14</v>
      </c>
      <c r="J81" s="25"/>
      <c r="K81" s="24" t="s">
        <v>15</v>
      </c>
      <c r="L81" s="25"/>
      <c r="M81" s="24" t="s">
        <v>16</v>
      </c>
      <c r="N81" s="26"/>
      <c r="O81" s="25"/>
      <c r="P81" s="6" t="s">
        <v>17</v>
      </c>
      <c r="Q81" s="6" t="s">
        <v>18</v>
      </c>
      <c r="R81" s="7" t="s">
        <v>19</v>
      </c>
      <c r="S81" s="7" t="s">
        <v>20</v>
      </c>
      <c r="T81" s="24" t="s">
        <v>21</v>
      </c>
      <c r="U81" s="25"/>
      <c r="V81" s="15" t="s">
        <v>21</v>
      </c>
      <c r="W81" s="15" t="s">
        <v>22</v>
      </c>
      <c r="X81" s="15" t="s">
        <v>23</v>
      </c>
      <c r="Y81" s="17" t="s">
        <v>24</v>
      </c>
      <c r="Z81" s="17" t="s">
        <v>25</v>
      </c>
      <c r="AA81" s="17" t="s">
        <v>26</v>
      </c>
      <c r="AB81" s="17" t="s">
        <v>27</v>
      </c>
      <c r="AC81" s="17" t="s">
        <v>28</v>
      </c>
      <c r="AD81" s="17" t="s">
        <v>29</v>
      </c>
    </row>
    <row r="82" spans="1:30" ht="30">
      <c r="A82" s="16"/>
      <c r="B82" s="20"/>
      <c r="C82" s="16"/>
      <c r="D82" s="18"/>
      <c r="E82" s="16"/>
      <c r="F82" s="18"/>
      <c r="G82" s="18"/>
      <c r="H82" s="16"/>
      <c r="I82" s="8" t="s">
        <v>30</v>
      </c>
      <c r="J82" s="9" t="s">
        <v>31</v>
      </c>
      <c r="K82" s="8" t="s">
        <v>30</v>
      </c>
      <c r="L82" s="9" t="s">
        <v>31</v>
      </c>
      <c r="M82" s="8" t="s">
        <v>21</v>
      </c>
      <c r="N82" s="8" t="s">
        <v>32</v>
      </c>
      <c r="O82" s="9" t="s">
        <v>31</v>
      </c>
      <c r="P82" s="6"/>
      <c r="Q82" s="6"/>
      <c r="R82" s="6"/>
      <c r="S82" s="6"/>
      <c r="T82" s="8" t="s">
        <v>30</v>
      </c>
      <c r="U82" s="9" t="s">
        <v>31</v>
      </c>
      <c r="V82" s="16"/>
      <c r="W82" s="16"/>
      <c r="X82" s="16"/>
      <c r="Y82" s="18"/>
      <c r="Z82" s="18"/>
      <c r="AA82" s="18"/>
      <c r="AB82" s="18"/>
      <c r="AC82" s="18"/>
      <c r="AD82" s="18"/>
    </row>
    <row r="83" spans="1:30">
      <c r="A83" s="10">
        <v>1</v>
      </c>
      <c r="B83" s="12">
        <v>33</v>
      </c>
      <c r="C83" s="12"/>
      <c r="D83" s="11">
        <f t="shared" ref="D83:D88" si="84">B83-C83</f>
        <v>33</v>
      </c>
      <c r="E83" s="12"/>
      <c r="F83" s="11">
        <f t="shared" ref="F83:F88" si="85">D83-E83</f>
        <v>33</v>
      </c>
      <c r="G83" s="11">
        <f t="shared" ref="G83:G88" si="86">F83-H83</f>
        <v>29</v>
      </c>
      <c r="H83" s="12">
        <v>4</v>
      </c>
      <c r="I83" s="12">
        <v>11</v>
      </c>
      <c r="J83" s="13">
        <f t="shared" ref="J83:J88" si="87">IF($D83&gt;0,I83/$D83,0)</f>
        <v>0.33333333333333331</v>
      </c>
      <c r="K83" s="12">
        <v>3</v>
      </c>
      <c r="L83" s="13">
        <f t="shared" ref="L83:L88" si="88">IF($I83&gt;0,K83/$I83,0)</f>
        <v>0.27272727272727271</v>
      </c>
      <c r="M83" s="12">
        <v>8</v>
      </c>
      <c r="N83" s="12">
        <f t="shared" ref="N83:N88" si="89">M83-K83</f>
        <v>5</v>
      </c>
      <c r="O83" s="13">
        <f t="shared" ref="O83:O88" si="90">IF($I83&gt;0,N83/$I83,0)</f>
        <v>0.45454545454545453</v>
      </c>
      <c r="P83" s="12">
        <v>3</v>
      </c>
      <c r="Q83" s="12">
        <v>10</v>
      </c>
      <c r="R83" s="12">
        <v>3</v>
      </c>
      <c r="S83" s="12">
        <v>9</v>
      </c>
      <c r="T83" s="12">
        <v>22</v>
      </c>
      <c r="U83" s="13">
        <f t="shared" ref="U83:U88" si="91">IF($D83&gt;0,T83/$D83,0)</f>
        <v>0.66666666666666663</v>
      </c>
      <c r="V83" s="12">
        <v>283</v>
      </c>
      <c r="W83" s="12">
        <v>35</v>
      </c>
      <c r="X83" s="12">
        <v>28</v>
      </c>
      <c r="Y83" s="12">
        <v>14</v>
      </c>
      <c r="Z83" s="12">
        <v>70</v>
      </c>
      <c r="AA83" s="14">
        <f t="shared" ref="AA83:AA88" si="92">IF(V83&gt;0,(V83-Z83)*100/V83,0)</f>
        <v>75.265017667844518</v>
      </c>
      <c r="AB83" s="14">
        <f t="shared" ref="AB83:AB88" si="93">IF(V83&gt;0,(W83+X83)*100/V83,0)</f>
        <v>22.261484098939928</v>
      </c>
      <c r="AC83" s="14">
        <f t="shared" ref="AC83:AC88" si="94">IF(F83&gt;0,I83*100/F83,0)</f>
        <v>33.333333333333336</v>
      </c>
      <c r="AD83" s="14">
        <f t="shared" ref="AD83:AD88" si="95">IF(F83&gt;0,M83*100/F83,0)</f>
        <v>24.242424242424242</v>
      </c>
    </row>
    <row r="84" spans="1:30">
      <c r="A84" s="10">
        <v>2</v>
      </c>
      <c r="B84" s="12">
        <v>40</v>
      </c>
      <c r="C84" s="12"/>
      <c r="D84" s="11">
        <f t="shared" si="84"/>
        <v>40</v>
      </c>
      <c r="E84" s="12"/>
      <c r="F84" s="11">
        <f t="shared" si="85"/>
        <v>40</v>
      </c>
      <c r="G84" s="11">
        <f t="shared" si="86"/>
        <v>32</v>
      </c>
      <c r="H84" s="12">
        <v>8</v>
      </c>
      <c r="I84" s="12">
        <v>25</v>
      </c>
      <c r="J84" s="13">
        <f t="shared" si="87"/>
        <v>0.625</v>
      </c>
      <c r="K84" s="12">
        <v>12</v>
      </c>
      <c r="L84" s="13">
        <f t="shared" si="88"/>
        <v>0.48</v>
      </c>
      <c r="M84" s="12">
        <v>19</v>
      </c>
      <c r="N84" s="12">
        <f t="shared" si="89"/>
        <v>7</v>
      </c>
      <c r="O84" s="13">
        <f t="shared" si="90"/>
        <v>0.28000000000000003</v>
      </c>
      <c r="P84" s="12">
        <v>6</v>
      </c>
      <c r="Q84" s="12">
        <v>6</v>
      </c>
      <c r="R84" s="12"/>
      <c r="S84" s="12">
        <v>9</v>
      </c>
      <c r="T84" s="12">
        <v>15</v>
      </c>
      <c r="U84" s="13">
        <f t="shared" si="91"/>
        <v>0.375</v>
      </c>
      <c r="V84" s="12">
        <v>302</v>
      </c>
      <c r="W84" s="12">
        <v>85</v>
      </c>
      <c r="X84" s="12">
        <v>26</v>
      </c>
      <c r="Y84" s="12">
        <v>6</v>
      </c>
      <c r="Z84" s="12">
        <v>74</v>
      </c>
      <c r="AA84" s="14">
        <f t="shared" si="92"/>
        <v>75.496688741721854</v>
      </c>
      <c r="AB84" s="14">
        <f t="shared" si="93"/>
        <v>36.754966887417218</v>
      </c>
      <c r="AC84" s="14">
        <f t="shared" si="94"/>
        <v>62.5</v>
      </c>
      <c r="AD84" s="14">
        <f t="shared" si="95"/>
        <v>47.5</v>
      </c>
    </row>
    <row r="85" spans="1:30">
      <c r="A85" s="10">
        <v>3</v>
      </c>
      <c r="B85" s="12">
        <v>19</v>
      </c>
      <c r="C85" s="12"/>
      <c r="D85" s="11">
        <f t="shared" si="84"/>
        <v>19</v>
      </c>
      <c r="E85" s="12"/>
      <c r="F85" s="11">
        <f t="shared" si="85"/>
        <v>19</v>
      </c>
      <c r="G85" s="11">
        <f t="shared" si="86"/>
        <v>19</v>
      </c>
      <c r="H85" s="12"/>
      <c r="I85" s="12">
        <v>14</v>
      </c>
      <c r="J85" s="13">
        <f t="shared" si="87"/>
        <v>0.73684210526315785</v>
      </c>
      <c r="K85" s="12">
        <v>9</v>
      </c>
      <c r="L85" s="13">
        <f t="shared" si="88"/>
        <v>0.6428571428571429</v>
      </c>
      <c r="M85" s="12">
        <v>14</v>
      </c>
      <c r="N85" s="12">
        <f t="shared" si="89"/>
        <v>5</v>
      </c>
      <c r="O85" s="13">
        <f t="shared" si="90"/>
        <v>0.35714285714285715</v>
      </c>
      <c r="P85" s="12"/>
      <c r="Q85" s="12">
        <v>1</v>
      </c>
      <c r="R85" s="12">
        <v>1</v>
      </c>
      <c r="S85" s="12">
        <v>3</v>
      </c>
      <c r="T85" s="12">
        <v>5</v>
      </c>
      <c r="U85" s="13">
        <f t="shared" si="91"/>
        <v>0.26315789473684209</v>
      </c>
      <c r="V85" s="12">
        <v>163</v>
      </c>
      <c r="W85" s="12">
        <v>77</v>
      </c>
      <c r="X85" s="12">
        <v>19</v>
      </c>
      <c r="Y85" s="12">
        <v>3</v>
      </c>
      <c r="Z85" s="12">
        <v>12</v>
      </c>
      <c r="AA85" s="14">
        <f t="shared" si="92"/>
        <v>92.638036809815958</v>
      </c>
      <c r="AB85" s="14">
        <f t="shared" si="93"/>
        <v>58.895705521472394</v>
      </c>
      <c r="AC85" s="14">
        <f t="shared" si="94"/>
        <v>73.684210526315795</v>
      </c>
      <c r="AD85" s="14">
        <f t="shared" si="95"/>
        <v>73.684210526315795</v>
      </c>
    </row>
    <row r="86" spans="1:30">
      <c r="A86" s="10">
        <v>4</v>
      </c>
      <c r="B86" s="12">
        <v>15</v>
      </c>
      <c r="C86" s="12"/>
      <c r="D86" s="11">
        <f t="shared" si="84"/>
        <v>15</v>
      </c>
      <c r="E86" s="12"/>
      <c r="F86" s="11">
        <f t="shared" si="85"/>
        <v>15</v>
      </c>
      <c r="G86" s="11">
        <f t="shared" si="86"/>
        <v>14</v>
      </c>
      <c r="H86" s="12">
        <v>1</v>
      </c>
      <c r="I86" s="12">
        <v>13</v>
      </c>
      <c r="J86" s="13">
        <f t="shared" si="87"/>
        <v>0.8666666666666667</v>
      </c>
      <c r="K86" s="12">
        <v>8</v>
      </c>
      <c r="L86" s="13">
        <f t="shared" si="88"/>
        <v>0.61538461538461542</v>
      </c>
      <c r="M86" s="12">
        <v>13</v>
      </c>
      <c r="N86" s="12">
        <f t="shared" si="89"/>
        <v>5</v>
      </c>
      <c r="O86" s="13">
        <f t="shared" si="90"/>
        <v>0.38461538461538464</v>
      </c>
      <c r="P86" s="12"/>
      <c r="Q86" s="12">
        <v>1</v>
      </c>
      <c r="R86" s="12"/>
      <c r="S86" s="12">
        <v>1</v>
      </c>
      <c r="T86" s="12">
        <v>2</v>
      </c>
      <c r="U86" s="13">
        <f t="shared" si="91"/>
        <v>0.13333333333333333</v>
      </c>
      <c r="V86" s="12">
        <v>147</v>
      </c>
      <c r="W86" s="12">
        <v>53</v>
      </c>
      <c r="X86" s="12">
        <v>13</v>
      </c>
      <c r="Y86" s="12">
        <v>1</v>
      </c>
      <c r="Z86" s="12">
        <v>10</v>
      </c>
      <c r="AA86" s="14">
        <f t="shared" si="92"/>
        <v>93.197278911564624</v>
      </c>
      <c r="AB86" s="14">
        <f t="shared" si="93"/>
        <v>44.897959183673471</v>
      </c>
      <c r="AC86" s="14">
        <f t="shared" si="94"/>
        <v>86.666666666666671</v>
      </c>
      <c r="AD86" s="14">
        <f t="shared" si="95"/>
        <v>86.666666666666671</v>
      </c>
    </row>
    <row r="87" spans="1:30">
      <c r="A87" s="10">
        <v>5</v>
      </c>
      <c r="B87" s="12">
        <v>20</v>
      </c>
      <c r="C87" s="12"/>
      <c r="D87" s="11">
        <f t="shared" si="84"/>
        <v>20</v>
      </c>
      <c r="E87" s="12"/>
      <c r="F87" s="11">
        <f t="shared" si="85"/>
        <v>20</v>
      </c>
      <c r="G87" s="11">
        <f t="shared" si="86"/>
        <v>20</v>
      </c>
      <c r="H87" s="12"/>
      <c r="I87" s="12">
        <v>20</v>
      </c>
      <c r="J87" s="13">
        <f t="shared" si="87"/>
        <v>1</v>
      </c>
      <c r="K87" s="12">
        <v>8</v>
      </c>
      <c r="L87" s="13">
        <f t="shared" si="88"/>
        <v>0.4</v>
      </c>
      <c r="M87" s="12">
        <v>18</v>
      </c>
      <c r="N87" s="12">
        <f t="shared" si="89"/>
        <v>10</v>
      </c>
      <c r="O87" s="13">
        <f t="shared" si="90"/>
        <v>0.5</v>
      </c>
      <c r="P87" s="12">
        <v>2</v>
      </c>
      <c r="Q87" s="12"/>
      <c r="R87" s="12"/>
      <c r="S87" s="12"/>
      <c r="T87" s="12"/>
      <c r="U87" s="13">
        <f t="shared" si="91"/>
        <v>0</v>
      </c>
      <c r="V87" s="12">
        <v>90</v>
      </c>
      <c r="W87" s="12">
        <v>27</v>
      </c>
      <c r="X87" s="12">
        <v>16</v>
      </c>
      <c r="Y87" s="12">
        <v>2</v>
      </c>
      <c r="Z87" s="12">
        <v>0</v>
      </c>
      <c r="AA87" s="14">
        <f t="shared" si="92"/>
        <v>100</v>
      </c>
      <c r="AB87" s="14">
        <f t="shared" si="93"/>
        <v>47.777777777777779</v>
      </c>
      <c r="AC87" s="14">
        <f t="shared" si="94"/>
        <v>100</v>
      </c>
      <c r="AD87" s="14">
        <f t="shared" si="95"/>
        <v>90</v>
      </c>
    </row>
    <row r="88" spans="1:30">
      <c r="A88" s="10">
        <f>SUM(A83:A87)</f>
        <v>15</v>
      </c>
      <c r="B88" s="12">
        <f>SUM(B83:B87)</f>
        <v>127</v>
      </c>
      <c r="C88" s="12">
        <f>SUM(C83:C87)</f>
        <v>0</v>
      </c>
      <c r="D88" s="11">
        <f t="shared" si="84"/>
        <v>127</v>
      </c>
      <c r="E88" s="12">
        <f>SUM(E83:E87)</f>
        <v>0</v>
      </c>
      <c r="F88" s="11">
        <f t="shared" si="85"/>
        <v>127</v>
      </c>
      <c r="G88" s="11">
        <f t="shared" si="86"/>
        <v>114</v>
      </c>
      <c r="H88" s="12">
        <f>SUM(H83:H87)</f>
        <v>13</v>
      </c>
      <c r="I88" s="12">
        <f>SUM(I83:I87)</f>
        <v>83</v>
      </c>
      <c r="J88" s="13">
        <f t="shared" si="87"/>
        <v>0.65354330708661412</v>
      </c>
      <c r="K88" s="12">
        <f>SUM(K83:K87)</f>
        <v>40</v>
      </c>
      <c r="L88" s="13">
        <f t="shared" si="88"/>
        <v>0.48192771084337349</v>
      </c>
      <c r="M88" s="12">
        <f>SUM(M83:M87)</f>
        <v>72</v>
      </c>
      <c r="N88" s="12">
        <f t="shared" si="89"/>
        <v>32</v>
      </c>
      <c r="O88" s="13">
        <f t="shared" si="90"/>
        <v>0.38554216867469882</v>
      </c>
      <c r="P88" s="12">
        <f>SUM(P83:P87)</f>
        <v>11</v>
      </c>
      <c r="Q88" s="12">
        <f>SUM(Q83:Q87)</f>
        <v>18</v>
      </c>
      <c r="R88" s="12">
        <f>SUM(R83:R87)</f>
        <v>4</v>
      </c>
      <c r="S88" s="12">
        <f>SUM(S83:S87)</f>
        <v>22</v>
      </c>
      <c r="T88" s="12">
        <f>SUM(T83:T87)</f>
        <v>44</v>
      </c>
      <c r="U88" s="13">
        <f t="shared" si="91"/>
        <v>0.34645669291338582</v>
      </c>
      <c r="V88" s="12">
        <f>SUM(V83:V87)</f>
        <v>985</v>
      </c>
      <c r="W88" s="12">
        <f>SUM(W83:W87)</f>
        <v>277</v>
      </c>
      <c r="X88" s="12">
        <f>SUM(X83:X87)</f>
        <v>102</v>
      </c>
      <c r="Y88" s="12">
        <f>SUM(Y83:Y87)</f>
        <v>26</v>
      </c>
      <c r="Z88" s="12">
        <f>SUM(Z83:Z87)</f>
        <v>166</v>
      </c>
      <c r="AA88" s="14">
        <f t="shared" si="92"/>
        <v>83.147208121827404</v>
      </c>
      <c r="AB88" s="14">
        <f t="shared" si="93"/>
        <v>38.477157360406089</v>
      </c>
      <c r="AC88" s="14">
        <f t="shared" si="94"/>
        <v>65.354330708661422</v>
      </c>
      <c r="AD88" s="14">
        <f t="shared" si="95"/>
        <v>56.69291338582677</v>
      </c>
    </row>
    <row r="89" spans="1:30">
      <c r="C89" s="1"/>
      <c r="D89" s="1"/>
      <c r="E89" s="1"/>
      <c r="H89" s="2"/>
      <c r="J89" s="3" t="s">
        <v>0</v>
      </c>
      <c r="K89" s="2"/>
      <c r="M89" s="2"/>
      <c r="P89" s="2"/>
      <c r="S89" s="2"/>
      <c r="Y89" s="2"/>
    </row>
    <row r="90" spans="1:30" ht="15.75">
      <c r="A90" s="31" t="s">
        <v>43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>
      <c r="C91" s="2"/>
      <c r="D91" s="2"/>
      <c r="E91" s="2"/>
      <c r="H91" s="2"/>
      <c r="I91" s="21" t="s">
        <v>2</v>
      </c>
      <c r="J91" s="22"/>
      <c r="K91" s="22"/>
      <c r="L91" s="22"/>
      <c r="M91" s="22"/>
      <c r="N91" s="22"/>
      <c r="O91" s="22"/>
      <c r="P91" s="23"/>
      <c r="Q91" s="21" t="s">
        <v>3</v>
      </c>
      <c r="R91" s="22"/>
      <c r="S91" s="22"/>
      <c r="T91" s="22"/>
      <c r="U91" s="23"/>
      <c r="V91" s="21" t="s">
        <v>4</v>
      </c>
      <c r="W91" s="22"/>
      <c r="X91" s="22"/>
      <c r="Y91" s="22"/>
      <c r="Z91" s="23"/>
      <c r="AA91" s="27" t="s">
        <v>5</v>
      </c>
      <c r="AB91" s="27"/>
      <c r="AC91" s="27"/>
      <c r="AD91" s="27"/>
    </row>
    <row r="92" spans="1:30" ht="30" customHeight="1">
      <c r="A92" s="15" t="s">
        <v>6</v>
      </c>
      <c r="B92" s="19" t="s">
        <v>7</v>
      </c>
      <c r="C92" s="15" t="s">
        <v>8</v>
      </c>
      <c r="D92" s="17" t="s">
        <v>9</v>
      </c>
      <c r="E92" s="15" t="s">
        <v>10</v>
      </c>
      <c r="F92" s="17" t="s">
        <v>11</v>
      </c>
      <c r="G92" s="17" t="s">
        <v>12</v>
      </c>
      <c r="H92" s="15" t="s">
        <v>13</v>
      </c>
      <c r="I92" s="24" t="s">
        <v>14</v>
      </c>
      <c r="J92" s="25"/>
      <c r="K92" s="24" t="s">
        <v>15</v>
      </c>
      <c r="L92" s="25"/>
      <c r="M92" s="24" t="s">
        <v>16</v>
      </c>
      <c r="N92" s="26"/>
      <c r="O92" s="25"/>
      <c r="P92" s="6" t="s">
        <v>17</v>
      </c>
      <c r="Q92" s="6" t="s">
        <v>18</v>
      </c>
      <c r="R92" s="7" t="s">
        <v>19</v>
      </c>
      <c r="S92" s="7" t="s">
        <v>20</v>
      </c>
      <c r="T92" s="24" t="s">
        <v>21</v>
      </c>
      <c r="U92" s="25"/>
      <c r="V92" s="15" t="s">
        <v>21</v>
      </c>
      <c r="W92" s="15" t="s">
        <v>22</v>
      </c>
      <c r="X92" s="15" t="s">
        <v>23</v>
      </c>
      <c r="Y92" s="17" t="s">
        <v>24</v>
      </c>
      <c r="Z92" s="17" t="s">
        <v>25</v>
      </c>
      <c r="AA92" s="17" t="s">
        <v>26</v>
      </c>
      <c r="AB92" s="17" t="s">
        <v>27</v>
      </c>
      <c r="AC92" s="17" t="s">
        <v>28</v>
      </c>
      <c r="AD92" s="17" t="s">
        <v>29</v>
      </c>
    </row>
    <row r="93" spans="1:30" ht="30">
      <c r="A93" s="16"/>
      <c r="B93" s="20"/>
      <c r="C93" s="16"/>
      <c r="D93" s="18"/>
      <c r="E93" s="16"/>
      <c r="F93" s="18"/>
      <c r="G93" s="18"/>
      <c r="H93" s="16"/>
      <c r="I93" s="8" t="s">
        <v>30</v>
      </c>
      <c r="J93" s="9" t="s">
        <v>31</v>
      </c>
      <c r="K93" s="8" t="s">
        <v>30</v>
      </c>
      <c r="L93" s="9" t="s">
        <v>31</v>
      </c>
      <c r="M93" s="8" t="s">
        <v>21</v>
      </c>
      <c r="N93" s="8" t="s">
        <v>32</v>
      </c>
      <c r="O93" s="9" t="s">
        <v>31</v>
      </c>
      <c r="P93" s="6"/>
      <c r="Q93" s="6"/>
      <c r="R93" s="6"/>
      <c r="S93" s="6"/>
      <c r="T93" s="8" t="s">
        <v>30</v>
      </c>
      <c r="U93" s="9" t="s">
        <v>31</v>
      </c>
      <c r="V93" s="16"/>
      <c r="W93" s="16"/>
      <c r="X93" s="16"/>
      <c r="Y93" s="18"/>
      <c r="Z93" s="18"/>
      <c r="AA93" s="18"/>
      <c r="AB93" s="18"/>
      <c r="AC93" s="18"/>
      <c r="AD93" s="18"/>
    </row>
    <row r="94" spans="1:30">
      <c r="A94" s="10">
        <v>1</v>
      </c>
      <c r="B94" s="12">
        <v>109</v>
      </c>
      <c r="C94" s="12"/>
      <c r="D94" s="11">
        <f t="shared" ref="D94:D99" si="96">B94-C94</f>
        <v>109</v>
      </c>
      <c r="E94" s="12"/>
      <c r="F94" s="11">
        <f t="shared" ref="F94:F99" si="97">D94-E94</f>
        <v>109</v>
      </c>
      <c r="G94" s="11">
        <f t="shared" ref="G94:G99" si="98">F94-H94</f>
        <v>102</v>
      </c>
      <c r="H94" s="12">
        <v>7</v>
      </c>
      <c r="I94" s="12">
        <v>82</v>
      </c>
      <c r="J94" s="13">
        <f t="shared" ref="J94:J99" si="99">IF($D94&gt;0,I94/$D94,0)</f>
        <v>0.75229357798165142</v>
      </c>
      <c r="K94" s="12">
        <v>14</v>
      </c>
      <c r="L94" s="13">
        <f t="shared" ref="L94:L99" si="100">IF($I94&gt;0,K94/$I94,0)</f>
        <v>0.17073170731707318</v>
      </c>
      <c r="M94" s="12">
        <v>55</v>
      </c>
      <c r="N94" s="12">
        <f t="shared" ref="N94:N99" si="101">M94-K94</f>
        <v>41</v>
      </c>
      <c r="O94" s="13">
        <f t="shared" ref="O94:O99" si="102">IF($I94&gt;0,N94/$I94,0)</f>
        <v>0.5</v>
      </c>
      <c r="P94" s="12">
        <v>17</v>
      </c>
      <c r="Q94" s="12">
        <v>11</v>
      </c>
      <c r="R94" s="12">
        <v>1</v>
      </c>
      <c r="S94" s="12">
        <v>15</v>
      </c>
      <c r="T94" s="12">
        <v>27</v>
      </c>
      <c r="U94" s="13">
        <f t="shared" ref="U94:U99" si="103">IF($D94&gt;0,T94/$D94,0)</f>
        <v>0.24770642201834864</v>
      </c>
      <c r="V94" s="12">
        <v>998</v>
      </c>
      <c r="W94" s="12">
        <v>249</v>
      </c>
      <c r="X94" s="12">
        <v>176</v>
      </c>
      <c r="Y94" s="12">
        <v>53</v>
      </c>
      <c r="Z94" s="12">
        <v>110</v>
      </c>
      <c r="AA94" s="14">
        <f t="shared" ref="AA94:AA99" si="104">IF(V94&gt;0,(V94-Z94)*100/V94,0)</f>
        <v>88.977955911823642</v>
      </c>
      <c r="AB94" s="14">
        <f t="shared" ref="AB94:AB99" si="105">IF(V94&gt;0,(W94+X94)*100/V94,0)</f>
        <v>42.585170340681366</v>
      </c>
      <c r="AC94" s="14">
        <f t="shared" ref="AC94:AC99" si="106">IF(F94&gt;0,I94*100/F94,0)</f>
        <v>75.22935779816514</v>
      </c>
      <c r="AD94" s="14">
        <f t="shared" ref="AD94:AD99" si="107">IF(F94&gt;0,M94*100/F94,0)</f>
        <v>50.458715596330272</v>
      </c>
    </row>
    <row r="95" spans="1:30">
      <c r="A95" s="10">
        <v>2</v>
      </c>
      <c r="B95" s="12">
        <v>52</v>
      </c>
      <c r="C95" s="12"/>
      <c r="D95" s="11">
        <f t="shared" si="96"/>
        <v>52</v>
      </c>
      <c r="E95" s="12"/>
      <c r="F95" s="11">
        <f t="shared" si="97"/>
        <v>52</v>
      </c>
      <c r="G95" s="11">
        <f t="shared" si="98"/>
        <v>44</v>
      </c>
      <c r="H95" s="12">
        <v>8</v>
      </c>
      <c r="I95" s="12">
        <v>42</v>
      </c>
      <c r="J95" s="13">
        <f t="shared" si="99"/>
        <v>0.80769230769230771</v>
      </c>
      <c r="K95" s="12">
        <v>11</v>
      </c>
      <c r="L95" s="13">
        <f t="shared" si="100"/>
        <v>0.26190476190476192</v>
      </c>
      <c r="M95" s="12">
        <v>32</v>
      </c>
      <c r="N95" s="12">
        <f t="shared" si="101"/>
        <v>21</v>
      </c>
      <c r="O95" s="13">
        <f t="shared" si="102"/>
        <v>0.5</v>
      </c>
      <c r="P95" s="12">
        <v>8</v>
      </c>
      <c r="Q95" s="12">
        <v>1</v>
      </c>
      <c r="R95" s="12">
        <v>6</v>
      </c>
      <c r="S95" s="12">
        <v>3</v>
      </c>
      <c r="T95" s="12">
        <v>10</v>
      </c>
      <c r="U95" s="13">
        <f t="shared" si="103"/>
        <v>0.19230769230769232</v>
      </c>
      <c r="V95" s="12">
        <v>445</v>
      </c>
      <c r="W95" s="12">
        <v>117</v>
      </c>
      <c r="X95" s="12">
        <v>67</v>
      </c>
      <c r="Y95" s="12">
        <v>13</v>
      </c>
      <c r="Z95" s="12">
        <v>42</v>
      </c>
      <c r="AA95" s="14">
        <f t="shared" si="104"/>
        <v>90.561797752808985</v>
      </c>
      <c r="AB95" s="14">
        <f t="shared" si="105"/>
        <v>41.348314606741575</v>
      </c>
      <c r="AC95" s="14">
        <f t="shared" si="106"/>
        <v>80.769230769230774</v>
      </c>
      <c r="AD95" s="14">
        <f t="shared" si="107"/>
        <v>61.53846153846154</v>
      </c>
    </row>
    <row r="96" spans="1:30">
      <c r="A96" s="10">
        <v>3</v>
      </c>
      <c r="B96" s="12">
        <v>51</v>
      </c>
      <c r="C96" s="12"/>
      <c r="D96" s="11">
        <f t="shared" si="96"/>
        <v>51</v>
      </c>
      <c r="E96" s="12"/>
      <c r="F96" s="11">
        <f t="shared" si="97"/>
        <v>51</v>
      </c>
      <c r="G96" s="11">
        <f t="shared" si="98"/>
        <v>51</v>
      </c>
      <c r="H96" s="12"/>
      <c r="I96" s="12">
        <v>50</v>
      </c>
      <c r="J96" s="13">
        <f t="shared" si="99"/>
        <v>0.98039215686274506</v>
      </c>
      <c r="K96" s="12">
        <v>12</v>
      </c>
      <c r="L96" s="13">
        <f t="shared" si="100"/>
        <v>0.24</v>
      </c>
      <c r="M96" s="12">
        <v>40</v>
      </c>
      <c r="N96" s="12">
        <f t="shared" si="101"/>
        <v>28</v>
      </c>
      <c r="O96" s="13">
        <f t="shared" si="102"/>
        <v>0.56000000000000005</v>
      </c>
      <c r="P96" s="12">
        <v>9</v>
      </c>
      <c r="Q96" s="12">
        <v>1</v>
      </c>
      <c r="R96" s="12"/>
      <c r="S96" s="12"/>
      <c r="T96" s="12">
        <v>1</v>
      </c>
      <c r="U96" s="13">
        <f t="shared" si="103"/>
        <v>1.9607843137254902E-2</v>
      </c>
      <c r="V96" s="12">
        <v>504</v>
      </c>
      <c r="W96" s="12">
        <v>235</v>
      </c>
      <c r="X96" s="12">
        <v>77</v>
      </c>
      <c r="Y96" s="12">
        <v>14</v>
      </c>
      <c r="Z96" s="12">
        <v>1</v>
      </c>
      <c r="AA96" s="14">
        <f t="shared" si="104"/>
        <v>99.801587301587304</v>
      </c>
      <c r="AB96" s="14">
        <f t="shared" si="105"/>
        <v>61.904761904761905</v>
      </c>
      <c r="AC96" s="14">
        <f t="shared" si="106"/>
        <v>98.039215686274517</v>
      </c>
      <c r="AD96" s="14">
        <f t="shared" si="107"/>
        <v>78.431372549019613</v>
      </c>
    </row>
    <row r="97" spans="1:30">
      <c r="A97" s="10">
        <v>4</v>
      </c>
      <c r="B97" s="12">
        <v>51</v>
      </c>
      <c r="C97" s="12"/>
      <c r="D97" s="11">
        <f t="shared" si="96"/>
        <v>51</v>
      </c>
      <c r="E97" s="12"/>
      <c r="F97" s="11">
        <f t="shared" si="97"/>
        <v>51</v>
      </c>
      <c r="G97" s="11">
        <f t="shared" si="98"/>
        <v>48</v>
      </c>
      <c r="H97" s="12">
        <v>3</v>
      </c>
      <c r="I97" s="12">
        <v>43</v>
      </c>
      <c r="J97" s="13">
        <f t="shared" si="99"/>
        <v>0.84313725490196079</v>
      </c>
      <c r="K97" s="12">
        <v>30</v>
      </c>
      <c r="L97" s="13">
        <f t="shared" si="100"/>
        <v>0.69767441860465118</v>
      </c>
      <c r="M97" s="12">
        <v>40</v>
      </c>
      <c r="N97" s="12">
        <f t="shared" si="101"/>
        <v>10</v>
      </c>
      <c r="O97" s="13">
        <f t="shared" si="102"/>
        <v>0.23255813953488372</v>
      </c>
      <c r="P97" s="12">
        <v>2</v>
      </c>
      <c r="Q97" s="12">
        <v>4</v>
      </c>
      <c r="R97" s="12">
        <v>3</v>
      </c>
      <c r="S97" s="12">
        <v>1</v>
      </c>
      <c r="T97" s="12">
        <v>8</v>
      </c>
      <c r="U97" s="13">
        <f t="shared" si="103"/>
        <v>0.15686274509803921</v>
      </c>
      <c r="V97" s="12">
        <v>362</v>
      </c>
      <c r="W97" s="12">
        <v>230</v>
      </c>
      <c r="X97" s="12">
        <v>28</v>
      </c>
      <c r="Y97" s="12">
        <v>11</v>
      </c>
      <c r="Z97" s="12">
        <v>13</v>
      </c>
      <c r="AA97" s="14">
        <f t="shared" si="104"/>
        <v>96.408839779005518</v>
      </c>
      <c r="AB97" s="14">
        <f t="shared" si="105"/>
        <v>71.270718232044203</v>
      </c>
      <c r="AC97" s="14">
        <f t="shared" si="106"/>
        <v>84.313725490196077</v>
      </c>
      <c r="AD97" s="14">
        <f t="shared" si="107"/>
        <v>78.431372549019613</v>
      </c>
    </row>
    <row r="98" spans="1:30">
      <c r="A98" s="10">
        <v>5</v>
      </c>
      <c r="B98" s="12">
        <v>23</v>
      </c>
      <c r="C98" s="12"/>
      <c r="D98" s="11">
        <f t="shared" si="96"/>
        <v>23</v>
      </c>
      <c r="E98" s="12"/>
      <c r="F98" s="11">
        <f t="shared" si="97"/>
        <v>23</v>
      </c>
      <c r="G98" s="11">
        <f t="shared" si="98"/>
        <v>23</v>
      </c>
      <c r="H98" s="12"/>
      <c r="I98" s="12">
        <v>23</v>
      </c>
      <c r="J98" s="13">
        <f t="shared" si="99"/>
        <v>1</v>
      </c>
      <c r="K98" s="12">
        <v>23</v>
      </c>
      <c r="L98" s="13">
        <f t="shared" si="100"/>
        <v>1</v>
      </c>
      <c r="M98" s="12">
        <v>23</v>
      </c>
      <c r="N98" s="12">
        <f t="shared" si="101"/>
        <v>0</v>
      </c>
      <c r="O98" s="13">
        <f t="shared" si="102"/>
        <v>0</v>
      </c>
      <c r="P98" s="12"/>
      <c r="Q98" s="12"/>
      <c r="R98" s="12"/>
      <c r="S98" s="12"/>
      <c r="T98" s="12"/>
      <c r="U98" s="13">
        <f t="shared" si="103"/>
        <v>0</v>
      </c>
      <c r="V98" s="12">
        <v>207</v>
      </c>
      <c r="W98" s="12">
        <v>23</v>
      </c>
      <c r="X98" s="12">
        <v>0</v>
      </c>
      <c r="Y98" s="12">
        <v>0</v>
      </c>
      <c r="Z98" s="12">
        <v>0</v>
      </c>
      <c r="AA98" s="14">
        <f t="shared" si="104"/>
        <v>100</v>
      </c>
      <c r="AB98" s="14">
        <f t="shared" si="105"/>
        <v>11.111111111111111</v>
      </c>
      <c r="AC98" s="14">
        <f t="shared" si="106"/>
        <v>100</v>
      </c>
      <c r="AD98" s="14">
        <f t="shared" si="107"/>
        <v>100</v>
      </c>
    </row>
    <row r="99" spans="1:30">
      <c r="A99" s="10">
        <f>SUM(A94:A98)</f>
        <v>15</v>
      </c>
      <c r="B99" s="12">
        <f>SUM(B94:B98)</f>
        <v>286</v>
      </c>
      <c r="C99" s="12">
        <f>SUM(C94:C98)</f>
        <v>0</v>
      </c>
      <c r="D99" s="11">
        <f t="shared" si="96"/>
        <v>286</v>
      </c>
      <c r="E99" s="12">
        <f>SUM(E94:E98)</f>
        <v>0</v>
      </c>
      <c r="F99" s="11">
        <f t="shared" si="97"/>
        <v>286</v>
      </c>
      <c r="G99" s="11">
        <f t="shared" si="98"/>
        <v>268</v>
      </c>
      <c r="H99" s="12">
        <f>SUM(H94:H98)</f>
        <v>18</v>
      </c>
      <c r="I99" s="12">
        <f>SUM(I94:I98)</f>
        <v>240</v>
      </c>
      <c r="J99" s="13">
        <f t="shared" si="99"/>
        <v>0.83916083916083917</v>
      </c>
      <c r="K99" s="12">
        <f>SUM(K94:K98)</f>
        <v>90</v>
      </c>
      <c r="L99" s="13">
        <f t="shared" si="100"/>
        <v>0.375</v>
      </c>
      <c r="M99" s="12">
        <f>SUM(M94:M98)</f>
        <v>190</v>
      </c>
      <c r="N99" s="12">
        <f t="shared" si="101"/>
        <v>100</v>
      </c>
      <c r="O99" s="13">
        <f t="shared" si="102"/>
        <v>0.41666666666666669</v>
      </c>
      <c r="P99" s="12">
        <f>SUM(P94:P98)</f>
        <v>36</v>
      </c>
      <c r="Q99" s="12">
        <f>SUM(Q94:Q98)</f>
        <v>17</v>
      </c>
      <c r="R99" s="12">
        <f>SUM(R94:R98)</f>
        <v>10</v>
      </c>
      <c r="S99" s="12">
        <f>SUM(S94:S98)</f>
        <v>19</v>
      </c>
      <c r="T99" s="12">
        <f>SUM(T94:T98)</f>
        <v>46</v>
      </c>
      <c r="U99" s="13">
        <f t="shared" si="103"/>
        <v>0.16083916083916083</v>
      </c>
      <c r="V99" s="12">
        <f>SUM(V94:V98)</f>
        <v>2516</v>
      </c>
      <c r="W99" s="12">
        <f>SUM(W94:W98)</f>
        <v>854</v>
      </c>
      <c r="X99" s="12">
        <f>SUM(X94:X98)</f>
        <v>348</v>
      </c>
      <c r="Y99" s="12">
        <f>SUM(Y94:Y98)</f>
        <v>91</v>
      </c>
      <c r="Z99" s="12">
        <f>SUM(Z94:Z98)</f>
        <v>166</v>
      </c>
      <c r="AA99" s="14">
        <f t="shared" si="104"/>
        <v>93.402225755166938</v>
      </c>
      <c r="AB99" s="14">
        <f t="shared" si="105"/>
        <v>47.774244833068366</v>
      </c>
      <c r="AC99" s="14">
        <f t="shared" si="106"/>
        <v>83.91608391608392</v>
      </c>
      <c r="AD99" s="14">
        <f t="shared" si="107"/>
        <v>66.43356643356644</v>
      </c>
    </row>
    <row r="100" spans="1:30">
      <c r="C100" s="1"/>
      <c r="D100" s="1"/>
      <c r="E100" s="1"/>
      <c r="H100" s="2"/>
      <c r="J100" s="3" t="s">
        <v>0</v>
      </c>
      <c r="K100" s="2"/>
      <c r="M100" s="2"/>
      <c r="P100" s="2"/>
      <c r="Y100" s="2"/>
    </row>
    <row r="101" spans="1:30" ht="15.75">
      <c r="A101" s="31" t="s">
        <v>44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>
      <c r="C102" s="2"/>
      <c r="D102" s="2"/>
      <c r="E102" s="2"/>
      <c r="H102" s="2"/>
      <c r="I102" s="21" t="s">
        <v>2</v>
      </c>
      <c r="J102" s="22"/>
      <c r="K102" s="22"/>
      <c r="L102" s="22"/>
      <c r="M102" s="22"/>
      <c r="N102" s="22"/>
      <c r="O102" s="22"/>
      <c r="P102" s="23"/>
      <c r="Q102" s="21" t="s">
        <v>3</v>
      </c>
      <c r="R102" s="22"/>
      <c r="S102" s="22"/>
      <c r="T102" s="22"/>
      <c r="U102" s="23"/>
      <c r="V102" s="21" t="s">
        <v>4</v>
      </c>
      <c r="W102" s="22"/>
      <c r="X102" s="22"/>
      <c r="Y102" s="22"/>
      <c r="Z102" s="23"/>
      <c r="AA102" s="27" t="s">
        <v>5</v>
      </c>
      <c r="AB102" s="27"/>
      <c r="AC102" s="27"/>
      <c r="AD102" s="27"/>
    </row>
    <row r="103" spans="1:30" ht="30" customHeight="1">
      <c r="A103" s="15" t="s">
        <v>6</v>
      </c>
      <c r="B103" s="19" t="s">
        <v>7</v>
      </c>
      <c r="C103" s="15" t="s">
        <v>8</v>
      </c>
      <c r="D103" s="17" t="s">
        <v>9</v>
      </c>
      <c r="E103" s="15" t="s">
        <v>10</v>
      </c>
      <c r="F103" s="17" t="s">
        <v>11</v>
      </c>
      <c r="G103" s="17" t="s">
        <v>12</v>
      </c>
      <c r="H103" s="15" t="s">
        <v>13</v>
      </c>
      <c r="I103" s="24" t="s">
        <v>14</v>
      </c>
      <c r="J103" s="25"/>
      <c r="K103" s="24" t="s">
        <v>15</v>
      </c>
      <c r="L103" s="25"/>
      <c r="M103" s="24" t="s">
        <v>16</v>
      </c>
      <c r="N103" s="26"/>
      <c r="O103" s="25"/>
      <c r="P103" s="6" t="s">
        <v>17</v>
      </c>
      <c r="Q103" s="6" t="s">
        <v>18</v>
      </c>
      <c r="R103" s="7" t="s">
        <v>19</v>
      </c>
      <c r="S103" s="7" t="s">
        <v>20</v>
      </c>
      <c r="T103" s="24" t="s">
        <v>21</v>
      </c>
      <c r="U103" s="25"/>
      <c r="V103" s="15" t="s">
        <v>21</v>
      </c>
      <c r="W103" s="15" t="s">
        <v>22</v>
      </c>
      <c r="X103" s="15" t="s">
        <v>23</v>
      </c>
      <c r="Y103" s="17" t="s">
        <v>24</v>
      </c>
      <c r="Z103" s="17" t="s">
        <v>25</v>
      </c>
      <c r="AA103" s="17" t="s">
        <v>26</v>
      </c>
      <c r="AB103" s="17" t="s">
        <v>27</v>
      </c>
      <c r="AC103" s="17" t="s">
        <v>28</v>
      </c>
      <c r="AD103" s="17" t="s">
        <v>29</v>
      </c>
    </row>
    <row r="104" spans="1:30" ht="30">
      <c r="A104" s="16"/>
      <c r="B104" s="20"/>
      <c r="C104" s="16"/>
      <c r="D104" s="18"/>
      <c r="E104" s="16"/>
      <c r="F104" s="18"/>
      <c r="G104" s="18"/>
      <c r="H104" s="16"/>
      <c r="I104" s="8" t="s">
        <v>30</v>
      </c>
      <c r="J104" s="9" t="s">
        <v>31</v>
      </c>
      <c r="K104" s="8" t="s">
        <v>30</v>
      </c>
      <c r="L104" s="9" t="s">
        <v>31</v>
      </c>
      <c r="M104" s="8" t="s">
        <v>21</v>
      </c>
      <c r="N104" s="8" t="s">
        <v>32</v>
      </c>
      <c r="O104" s="9" t="s">
        <v>31</v>
      </c>
      <c r="P104" s="6"/>
      <c r="Q104" s="6"/>
      <c r="R104" s="6"/>
      <c r="S104" s="6"/>
      <c r="T104" s="8" t="s">
        <v>30</v>
      </c>
      <c r="U104" s="9" t="s">
        <v>31</v>
      </c>
      <c r="V104" s="16"/>
      <c r="W104" s="16"/>
      <c r="X104" s="16"/>
      <c r="Y104" s="18"/>
      <c r="Z104" s="18"/>
      <c r="AA104" s="18"/>
      <c r="AB104" s="18"/>
      <c r="AC104" s="18"/>
      <c r="AD104" s="18"/>
    </row>
    <row r="105" spans="1:30">
      <c r="A105" s="10">
        <v>1</v>
      </c>
      <c r="B105" s="12">
        <v>61</v>
      </c>
      <c r="C105" s="12"/>
      <c r="D105" s="11">
        <f t="shared" ref="D105:D110" si="108">B105-C105</f>
        <v>61</v>
      </c>
      <c r="E105" s="12"/>
      <c r="F105" s="11">
        <f t="shared" ref="F105:F110" si="109">D105-E105</f>
        <v>61</v>
      </c>
      <c r="G105" s="11">
        <f t="shared" ref="G105:G110" si="110">F105-H105</f>
        <v>60</v>
      </c>
      <c r="H105" s="12">
        <v>1</v>
      </c>
      <c r="I105" s="12">
        <v>52</v>
      </c>
      <c r="J105" s="13">
        <f t="shared" ref="J105:J110" si="111">IF($D105&gt;0,I105/$D105,0)</f>
        <v>0.85245901639344257</v>
      </c>
      <c r="K105" s="12">
        <v>12</v>
      </c>
      <c r="L105" s="13">
        <f t="shared" ref="L105:L110" si="112">IF($I105&gt;0,K105/$I105,0)</f>
        <v>0.23076923076923078</v>
      </c>
      <c r="M105" s="12">
        <v>41</v>
      </c>
      <c r="N105" s="12">
        <f t="shared" ref="N105:N110" si="113">M105-K105</f>
        <v>29</v>
      </c>
      <c r="O105" s="13">
        <f t="shared" ref="O105:O110" si="114">IF($I105&gt;0,N105/$I105,0)</f>
        <v>0.55769230769230771</v>
      </c>
      <c r="P105" s="12">
        <v>7</v>
      </c>
      <c r="Q105" s="12">
        <v>1</v>
      </c>
      <c r="R105" s="12">
        <v>4</v>
      </c>
      <c r="S105" s="12">
        <v>4</v>
      </c>
      <c r="T105" s="12">
        <v>9</v>
      </c>
      <c r="U105" s="13">
        <f t="shared" ref="U105:U110" si="115">IF($D105&gt;0,T105/$D105,0)</f>
        <v>0.14754098360655737</v>
      </c>
      <c r="V105" s="12">
        <v>701</v>
      </c>
      <c r="W105" s="12">
        <v>176</v>
      </c>
      <c r="X105" s="12">
        <v>143</v>
      </c>
      <c r="Y105" s="12">
        <v>21</v>
      </c>
      <c r="Z105" s="12">
        <v>41</v>
      </c>
      <c r="AA105" s="14">
        <f t="shared" ref="AA105:AA110" si="116">IF(V105&gt;0,(V105-Z105)*100/V105,0)</f>
        <v>94.151212553495</v>
      </c>
      <c r="AB105" s="14">
        <f t="shared" ref="AB105:AB110" si="117">IF(V105&gt;0,(W105+X105)*100/V105,0)</f>
        <v>45.506419400855918</v>
      </c>
      <c r="AC105" s="14">
        <f t="shared" ref="AC105:AC110" si="118">IF(F105&gt;0,I105*100/F105,0)</f>
        <v>85.245901639344268</v>
      </c>
      <c r="AD105" s="14">
        <f t="shared" ref="AD105:AD110" si="119">IF(F105&gt;0,M105*100/F105,0)</f>
        <v>67.213114754098356</v>
      </c>
    </row>
    <row r="106" spans="1:30">
      <c r="A106" s="10">
        <v>2</v>
      </c>
      <c r="B106" s="12">
        <v>54</v>
      </c>
      <c r="C106" s="12"/>
      <c r="D106" s="11">
        <f t="shared" si="108"/>
        <v>54</v>
      </c>
      <c r="E106" s="12"/>
      <c r="F106" s="11">
        <f t="shared" si="109"/>
        <v>54</v>
      </c>
      <c r="G106" s="11">
        <f t="shared" si="110"/>
        <v>54</v>
      </c>
      <c r="H106" s="12"/>
      <c r="I106" s="12">
        <v>38</v>
      </c>
      <c r="J106" s="13">
        <f t="shared" si="111"/>
        <v>0.70370370370370372</v>
      </c>
      <c r="K106" s="12">
        <v>10</v>
      </c>
      <c r="L106" s="13">
        <f t="shared" si="112"/>
        <v>0.26315789473684209</v>
      </c>
      <c r="M106" s="12">
        <v>34</v>
      </c>
      <c r="N106" s="12">
        <f t="shared" si="113"/>
        <v>24</v>
      </c>
      <c r="O106" s="13">
        <f t="shared" si="114"/>
        <v>0.63157894736842102</v>
      </c>
      <c r="P106" s="12">
        <v>2</v>
      </c>
      <c r="Q106" s="12">
        <v>13</v>
      </c>
      <c r="R106" s="12">
        <v>1</v>
      </c>
      <c r="S106" s="12">
        <v>2</v>
      </c>
      <c r="T106" s="12">
        <v>16</v>
      </c>
      <c r="U106" s="13">
        <f t="shared" si="115"/>
        <v>0.29629629629629628</v>
      </c>
      <c r="V106" s="12">
        <v>571</v>
      </c>
      <c r="W106" s="12">
        <v>217</v>
      </c>
      <c r="X106" s="12">
        <v>115</v>
      </c>
      <c r="Y106" s="12">
        <v>14</v>
      </c>
      <c r="Z106" s="12">
        <v>23</v>
      </c>
      <c r="AA106" s="14">
        <f t="shared" si="116"/>
        <v>95.971978984238177</v>
      </c>
      <c r="AB106" s="14">
        <f t="shared" si="117"/>
        <v>58.143607705779331</v>
      </c>
      <c r="AC106" s="14">
        <f t="shared" si="118"/>
        <v>70.370370370370367</v>
      </c>
      <c r="AD106" s="14">
        <f t="shared" si="119"/>
        <v>62.962962962962962</v>
      </c>
    </row>
    <row r="107" spans="1:30">
      <c r="A107" s="10">
        <v>3</v>
      </c>
      <c r="B107" s="12">
        <v>28</v>
      </c>
      <c r="C107" s="12"/>
      <c r="D107" s="11">
        <f t="shared" si="108"/>
        <v>28</v>
      </c>
      <c r="E107" s="12"/>
      <c r="F107" s="11">
        <f t="shared" si="109"/>
        <v>28</v>
      </c>
      <c r="G107" s="11">
        <f t="shared" si="110"/>
        <v>27</v>
      </c>
      <c r="H107" s="12">
        <v>1</v>
      </c>
      <c r="I107" s="12">
        <v>20</v>
      </c>
      <c r="J107" s="13">
        <f t="shared" si="111"/>
        <v>0.7142857142857143</v>
      </c>
      <c r="K107" s="12">
        <v>5</v>
      </c>
      <c r="L107" s="13">
        <f t="shared" si="112"/>
        <v>0.25</v>
      </c>
      <c r="M107" s="12">
        <v>17</v>
      </c>
      <c r="N107" s="12">
        <f t="shared" si="113"/>
        <v>12</v>
      </c>
      <c r="O107" s="13">
        <f t="shared" si="114"/>
        <v>0.6</v>
      </c>
      <c r="P107" s="12"/>
      <c r="Q107" s="12"/>
      <c r="R107" s="12">
        <v>3</v>
      </c>
      <c r="S107" s="12">
        <v>5</v>
      </c>
      <c r="T107" s="12">
        <v>8</v>
      </c>
      <c r="U107" s="13">
        <f t="shared" si="115"/>
        <v>0.2857142857142857</v>
      </c>
      <c r="V107" s="12">
        <v>325</v>
      </c>
      <c r="W107" s="12">
        <v>143</v>
      </c>
      <c r="X107" s="12">
        <v>79</v>
      </c>
      <c r="Y107" s="12">
        <v>18</v>
      </c>
      <c r="Z107" s="12">
        <v>32</v>
      </c>
      <c r="AA107" s="14">
        <f t="shared" si="116"/>
        <v>90.15384615384616</v>
      </c>
      <c r="AB107" s="14">
        <f t="shared" si="117"/>
        <v>68.307692307692307</v>
      </c>
      <c r="AC107" s="14">
        <f t="shared" si="118"/>
        <v>71.428571428571431</v>
      </c>
      <c r="AD107" s="14">
        <f t="shared" si="119"/>
        <v>60.714285714285715</v>
      </c>
    </row>
    <row r="108" spans="1:30">
      <c r="A108" s="10">
        <v>4</v>
      </c>
      <c r="B108" s="12">
        <v>23</v>
      </c>
      <c r="C108" s="12"/>
      <c r="D108" s="11">
        <f t="shared" si="108"/>
        <v>23</v>
      </c>
      <c r="E108" s="12"/>
      <c r="F108" s="11">
        <f t="shared" si="109"/>
        <v>23</v>
      </c>
      <c r="G108" s="11">
        <f t="shared" si="110"/>
        <v>23</v>
      </c>
      <c r="H108" s="12"/>
      <c r="I108" s="12">
        <v>19</v>
      </c>
      <c r="J108" s="13">
        <f t="shared" si="111"/>
        <v>0.82608695652173914</v>
      </c>
      <c r="K108" s="12">
        <v>10</v>
      </c>
      <c r="L108" s="13">
        <f t="shared" si="112"/>
        <v>0.52631578947368418</v>
      </c>
      <c r="M108" s="12">
        <v>16</v>
      </c>
      <c r="N108" s="12">
        <f t="shared" si="113"/>
        <v>6</v>
      </c>
      <c r="O108" s="13">
        <f t="shared" si="114"/>
        <v>0.31578947368421051</v>
      </c>
      <c r="P108" s="12">
        <v>3</v>
      </c>
      <c r="Q108" s="12">
        <v>1</v>
      </c>
      <c r="R108" s="12">
        <v>1</v>
      </c>
      <c r="S108" s="12">
        <v>2</v>
      </c>
      <c r="T108" s="12">
        <v>4</v>
      </c>
      <c r="U108" s="13">
        <f t="shared" si="115"/>
        <v>0.17391304347826086</v>
      </c>
      <c r="V108" s="12">
        <v>199</v>
      </c>
      <c r="W108" s="12">
        <v>117</v>
      </c>
      <c r="X108" s="12">
        <v>39</v>
      </c>
      <c r="Y108" s="12">
        <v>11</v>
      </c>
      <c r="Z108" s="12">
        <v>10</v>
      </c>
      <c r="AA108" s="14">
        <f t="shared" si="116"/>
        <v>94.9748743718593</v>
      </c>
      <c r="AB108" s="14">
        <f t="shared" si="117"/>
        <v>78.391959798994975</v>
      </c>
      <c r="AC108" s="14">
        <f t="shared" si="118"/>
        <v>82.608695652173907</v>
      </c>
      <c r="AD108" s="14">
        <f t="shared" si="119"/>
        <v>69.565217391304344</v>
      </c>
    </row>
    <row r="109" spans="1:30">
      <c r="A109" s="10">
        <v>5</v>
      </c>
      <c r="B109" s="12">
        <v>8</v>
      </c>
      <c r="C109" s="12"/>
      <c r="D109" s="11">
        <f t="shared" si="108"/>
        <v>8</v>
      </c>
      <c r="E109" s="12"/>
      <c r="F109" s="11">
        <f t="shared" si="109"/>
        <v>8</v>
      </c>
      <c r="G109" s="11">
        <f t="shared" si="110"/>
        <v>8</v>
      </c>
      <c r="H109" s="12"/>
      <c r="I109" s="12">
        <v>7</v>
      </c>
      <c r="J109" s="13">
        <f t="shared" si="111"/>
        <v>0.875</v>
      </c>
      <c r="K109" s="12">
        <v>7</v>
      </c>
      <c r="L109" s="13">
        <f t="shared" si="112"/>
        <v>1</v>
      </c>
      <c r="M109" s="12">
        <v>7</v>
      </c>
      <c r="N109" s="12">
        <f t="shared" si="113"/>
        <v>0</v>
      </c>
      <c r="O109" s="13">
        <f t="shared" si="114"/>
        <v>0</v>
      </c>
      <c r="P109" s="12"/>
      <c r="Q109" s="12"/>
      <c r="R109" s="12">
        <v>1</v>
      </c>
      <c r="S109" s="12"/>
      <c r="T109" s="12">
        <v>1</v>
      </c>
      <c r="U109" s="13">
        <f t="shared" si="115"/>
        <v>0.125</v>
      </c>
      <c r="V109" s="12">
        <v>65</v>
      </c>
      <c r="W109" s="12">
        <v>35</v>
      </c>
      <c r="X109" s="12">
        <v>3</v>
      </c>
      <c r="Y109" s="12">
        <v>1</v>
      </c>
      <c r="Z109" s="12">
        <v>2</v>
      </c>
      <c r="AA109" s="14">
        <f t="shared" si="116"/>
        <v>96.92307692307692</v>
      </c>
      <c r="AB109" s="14">
        <f t="shared" si="117"/>
        <v>58.46153846153846</v>
      </c>
      <c r="AC109" s="14">
        <f t="shared" si="118"/>
        <v>87.5</v>
      </c>
      <c r="AD109" s="14">
        <f t="shared" si="119"/>
        <v>87.5</v>
      </c>
    </row>
    <row r="110" spans="1:30">
      <c r="A110" s="10">
        <f>SUM(A105:A109)</f>
        <v>15</v>
      </c>
      <c r="B110" s="12">
        <f>SUM(B105:B109)</f>
        <v>174</v>
      </c>
      <c r="C110" s="12">
        <f>SUM(C105:C109)</f>
        <v>0</v>
      </c>
      <c r="D110" s="11">
        <f t="shared" si="108"/>
        <v>174</v>
      </c>
      <c r="E110" s="12">
        <f>SUM(E105:E109)</f>
        <v>0</v>
      </c>
      <c r="F110" s="11">
        <f t="shared" si="109"/>
        <v>174</v>
      </c>
      <c r="G110" s="11">
        <f t="shared" si="110"/>
        <v>172</v>
      </c>
      <c r="H110" s="12">
        <f>SUM(H105:H109)</f>
        <v>2</v>
      </c>
      <c r="I110" s="12">
        <f>SUM(I105:I109)</f>
        <v>136</v>
      </c>
      <c r="J110" s="13">
        <f t="shared" si="111"/>
        <v>0.7816091954022989</v>
      </c>
      <c r="K110" s="12">
        <f>SUM(K105:K109)</f>
        <v>44</v>
      </c>
      <c r="L110" s="13">
        <f t="shared" si="112"/>
        <v>0.3235294117647059</v>
      </c>
      <c r="M110" s="12">
        <f>SUM(M105:M109)</f>
        <v>115</v>
      </c>
      <c r="N110" s="12">
        <f t="shared" si="113"/>
        <v>71</v>
      </c>
      <c r="O110" s="13">
        <f t="shared" si="114"/>
        <v>0.5220588235294118</v>
      </c>
      <c r="P110" s="12">
        <f>SUM(P105:P109)</f>
        <v>12</v>
      </c>
      <c r="Q110" s="12">
        <f>SUM(Q105:Q109)</f>
        <v>15</v>
      </c>
      <c r="R110" s="12">
        <f>SUM(R105:R109)</f>
        <v>10</v>
      </c>
      <c r="S110" s="12">
        <f>SUM(S105:S109)</f>
        <v>13</v>
      </c>
      <c r="T110" s="12">
        <f>SUM(T105:T109)</f>
        <v>38</v>
      </c>
      <c r="U110" s="13">
        <f t="shared" si="115"/>
        <v>0.21839080459770116</v>
      </c>
      <c r="V110" s="12">
        <f>SUM(V105:V109)</f>
        <v>1861</v>
      </c>
      <c r="W110" s="12">
        <f>SUM(W105:W109)</f>
        <v>688</v>
      </c>
      <c r="X110" s="12">
        <f>SUM(X105:X109)</f>
        <v>379</v>
      </c>
      <c r="Y110" s="12">
        <f>SUM(Y105:Y109)</f>
        <v>65</v>
      </c>
      <c r="Z110" s="12">
        <f>SUM(Z105:Z109)</f>
        <v>108</v>
      </c>
      <c r="AA110" s="14">
        <f t="shared" si="116"/>
        <v>94.196668457818376</v>
      </c>
      <c r="AB110" s="14">
        <f t="shared" si="117"/>
        <v>57.334766254701776</v>
      </c>
      <c r="AC110" s="14">
        <f t="shared" si="118"/>
        <v>78.160919540229884</v>
      </c>
      <c r="AD110" s="14">
        <f t="shared" si="119"/>
        <v>66.091954022988503</v>
      </c>
    </row>
    <row r="111" spans="1:30">
      <c r="C111" s="1"/>
      <c r="D111" s="1"/>
      <c r="E111" s="1"/>
      <c r="H111" s="2"/>
      <c r="J111" s="2"/>
      <c r="K111" s="2"/>
      <c r="M111" s="3" t="s">
        <v>0</v>
      </c>
      <c r="N111" s="2"/>
      <c r="P111" s="2"/>
      <c r="S111" s="2"/>
      <c r="Y111" s="2"/>
    </row>
    <row r="112" spans="1:30" ht="15.75">
      <c r="A112" s="31" t="s">
        <v>45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>
      <c r="C113" s="2"/>
      <c r="D113" s="2"/>
      <c r="E113" s="2"/>
      <c r="H113" s="2"/>
      <c r="I113" s="21" t="s">
        <v>2</v>
      </c>
      <c r="J113" s="22"/>
      <c r="K113" s="22"/>
      <c r="L113" s="22"/>
      <c r="M113" s="22"/>
      <c r="N113" s="22"/>
      <c r="O113" s="22"/>
      <c r="P113" s="23"/>
      <c r="Q113" s="21" t="s">
        <v>3</v>
      </c>
      <c r="R113" s="22"/>
      <c r="S113" s="22"/>
      <c r="T113" s="22"/>
      <c r="U113" s="23"/>
      <c r="V113" s="21" t="s">
        <v>4</v>
      </c>
      <c r="W113" s="22"/>
      <c r="X113" s="22"/>
      <c r="Y113" s="22"/>
      <c r="Z113" s="23"/>
      <c r="AA113" s="27" t="s">
        <v>5</v>
      </c>
      <c r="AB113" s="27"/>
      <c r="AC113" s="27"/>
      <c r="AD113" s="27"/>
    </row>
    <row r="114" spans="1:30" ht="30" customHeight="1">
      <c r="A114" s="15" t="s">
        <v>6</v>
      </c>
      <c r="B114" s="19" t="s">
        <v>7</v>
      </c>
      <c r="C114" s="15" t="s">
        <v>8</v>
      </c>
      <c r="D114" s="17" t="s">
        <v>9</v>
      </c>
      <c r="E114" s="15" t="s">
        <v>10</v>
      </c>
      <c r="F114" s="17" t="s">
        <v>11</v>
      </c>
      <c r="G114" s="17" t="s">
        <v>12</v>
      </c>
      <c r="H114" s="15" t="s">
        <v>13</v>
      </c>
      <c r="I114" s="24" t="s">
        <v>14</v>
      </c>
      <c r="J114" s="25"/>
      <c r="K114" s="24" t="s">
        <v>15</v>
      </c>
      <c r="L114" s="25"/>
      <c r="M114" s="24" t="s">
        <v>16</v>
      </c>
      <c r="N114" s="26"/>
      <c r="O114" s="25"/>
      <c r="P114" s="6" t="s">
        <v>17</v>
      </c>
      <c r="Q114" s="6" t="s">
        <v>18</v>
      </c>
      <c r="R114" s="7" t="s">
        <v>19</v>
      </c>
      <c r="S114" s="7" t="s">
        <v>20</v>
      </c>
      <c r="T114" s="24" t="s">
        <v>21</v>
      </c>
      <c r="U114" s="25"/>
      <c r="V114" s="15" t="s">
        <v>21</v>
      </c>
      <c r="W114" s="15" t="s">
        <v>22</v>
      </c>
      <c r="X114" s="15" t="s">
        <v>23</v>
      </c>
      <c r="Y114" s="17" t="s">
        <v>24</v>
      </c>
      <c r="Z114" s="17" t="s">
        <v>25</v>
      </c>
      <c r="AA114" s="17" t="s">
        <v>26</v>
      </c>
      <c r="AB114" s="17" t="s">
        <v>27</v>
      </c>
      <c r="AC114" s="17" t="s">
        <v>28</v>
      </c>
      <c r="AD114" s="17" t="s">
        <v>29</v>
      </c>
    </row>
    <row r="115" spans="1:30" ht="30">
      <c r="A115" s="16"/>
      <c r="B115" s="20"/>
      <c r="C115" s="16"/>
      <c r="D115" s="18"/>
      <c r="E115" s="16"/>
      <c r="F115" s="18"/>
      <c r="G115" s="18"/>
      <c r="H115" s="16"/>
      <c r="I115" s="8" t="s">
        <v>30</v>
      </c>
      <c r="J115" s="9" t="s">
        <v>31</v>
      </c>
      <c r="K115" s="8" t="s">
        <v>30</v>
      </c>
      <c r="L115" s="9" t="s">
        <v>31</v>
      </c>
      <c r="M115" s="8" t="s">
        <v>21</v>
      </c>
      <c r="N115" s="8" t="s">
        <v>32</v>
      </c>
      <c r="O115" s="9" t="s">
        <v>31</v>
      </c>
      <c r="P115" s="6"/>
      <c r="Q115" s="6"/>
      <c r="R115" s="6"/>
      <c r="S115" s="6"/>
      <c r="T115" s="8" t="s">
        <v>30</v>
      </c>
      <c r="U115" s="9" t="s">
        <v>31</v>
      </c>
      <c r="V115" s="16"/>
      <c r="W115" s="16"/>
      <c r="X115" s="16"/>
      <c r="Y115" s="18"/>
      <c r="Z115" s="18"/>
      <c r="AA115" s="18"/>
      <c r="AB115" s="18"/>
      <c r="AC115" s="18"/>
      <c r="AD115" s="18"/>
    </row>
    <row r="116" spans="1:30">
      <c r="A116" s="10">
        <v>1</v>
      </c>
      <c r="B116" s="12">
        <v>114</v>
      </c>
      <c r="C116" s="12"/>
      <c r="D116" s="11">
        <f t="shared" ref="D116:D121" si="120">B116-C116</f>
        <v>114</v>
      </c>
      <c r="E116" s="12"/>
      <c r="F116" s="11">
        <f t="shared" ref="F116:F121" si="121">D116-E116</f>
        <v>114</v>
      </c>
      <c r="G116" s="11">
        <f t="shared" ref="G116:G121" si="122">F116-H116</f>
        <v>108</v>
      </c>
      <c r="H116" s="12">
        <v>6</v>
      </c>
      <c r="I116" s="12">
        <v>90</v>
      </c>
      <c r="J116" s="13">
        <f t="shared" ref="J116:J121" si="123">IF($D116&gt;0,I116/$D116,0)</f>
        <v>0.78947368421052633</v>
      </c>
      <c r="K116" s="12">
        <v>13</v>
      </c>
      <c r="L116" s="13">
        <f t="shared" ref="L116:L121" si="124">IF($I116&gt;0,K116/$I116,0)</f>
        <v>0.14444444444444443</v>
      </c>
      <c r="M116" s="12">
        <v>54</v>
      </c>
      <c r="N116" s="12">
        <f t="shared" ref="N116:N121" si="125">M116-K116</f>
        <v>41</v>
      </c>
      <c r="O116" s="13">
        <f t="shared" ref="O116:O121" si="126">IF($I116&gt;0,N116/$I116,0)</f>
        <v>0.45555555555555555</v>
      </c>
      <c r="P116" s="12">
        <v>22</v>
      </c>
      <c r="Q116" s="12">
        <v>10</v>
      </c>
      <c r="R116" s="12">
        <v>7</v>
      </c>
      <c r="S116" s="12">
        <v>7</v>
      </c>
      <c r="T116" s="12">
        <v>24</v>
      </c>
      <c r="U116" s="13">
        <f t="shared" ref="U116:U121" si="127">IF($D116&gt;0,T116/$D116,0)</f>
        <v>0.21052631578947367</v>
      </c>
      <c r="V116" s="12">
        <v>902</v>
      </c>
      <c r="W116" s="12">
        <v>278</v>
      </c>
      <c r="X116" s="12">
        <v>159</v>
      </c>
      <c r="Y116" s="12">
        <v>61</v>
      </c>
      <c r="Z116" s="12">
        <v>51</v>
      </c>
      <c r="AA116" s="14">
        <f t="shared" ref="AA116:AA121" si="128">IF(V116&gt;0,(V116-Z116)*100/V116,0)</f>
        <v>94.345898004434588</v>
      </c>
      <c r="AB116" s="14">
        <f t="shared" ref="AB116:AB121" si="129">IF(V116&gt;0,(W116+X116)*100/V116,0)</f>
        <v>48.447893569844787</v>
      </c>
      <c r="AC116" s="14">
        <f t="shared" ref="AC116:AC121" si="130">IF(F116&gt;0,I116*100/F116,0)</f>
        <v>78.94736842105263</v>
      </c>
      <c r="AD116" s="14">
        <f t="shared" ref="AD116:AD121" si="131">IF(F116&gt;0,M116*100/F116,0)</f>
        <v>47.368421052631582</v>
      </c>
    </row>
    <row r="117" spans="1:30">
      <c r="A117" s="10">
        <v>2</v>
      </c>
      <c r="B117" s="12">
        <v>107</v>
      </c>
      <c r="C117" s="12"/>
      <c r="D117" s="11">
        <f t="shared" si="120"/>
        <v>107</v>
      </c>
      <c r="E117" s="12"/>
      <c r="F117" s="11">
        <f t="shared" si="121"/>
        <v>107</v>
      </c>
      <c r="G117" s="11">
        <f t="shared" si="122"/>
        <v>105</v>
      </c>
      <c r="H117" s="12">
        <v>2</v>
      </c>
      <c r="I117" s="12">
        <v>79</v>
      </c>
      <c r="J117" s="13">
        <f t="shared" si="123"/>
        <v>0.73831775700934577</v>
      </c>
      <c r="K117" s="12">
        <v>24</v>
      </c>
      <c r="L117" s="13">
        <f t="shared" si="124"/>
        <v>0.30379746835443039</v>
      </c>
      <c r="M117" s="12">
        <v>55</v>
      </c>
      <c r="N117" s="12">
        <f t="shared" si="125"/>
        <v>31</v>
      </c>
      <c r="O117" s="13">
        <f t="shared" si="126"/>
        <v>0.39240506329113922</v>
      </c>
      <c r="P117" s="12">
        <v>10</v>
      </c>
      <c r="Q117" s="12">
        <v>13</v>
      </c>
      <c r="R117" s="12">
        <v>6</v>
      </c>
      <c r="S117" s="12">
        <v>9</v>
      </c>
      <c r="T117" s="12">
        <v>28</v>
      </c>
      <c r="U117" s="13">
        <f t="shared" si="127"/>
        <v>0.26168224299065418</v>
      </c>
      <c r="V117" s="12">
        <v>916</v>
      </c>
      <c r="W117" s="12">
        <v>335</v>
      </c>
      <c r="X117" s="12">
        <v>157</v>
      </c>
      <c r="Y117" s="12">
        <v>75</v>
      </c>
      <c r="Z117" s="12">
        <v>75</v>
      </c>
      <c r="AA117" s="14">
        <f t="shared" si="128"/>
        <v>91.812227074235807</v>
      </c>
      <c r="AB117" s="14">
        <f t="shared" si="129"/>
        <v>53.711790393013104</v>
      </c>
      <c r="AC117" s="14">
        <f t="shared" si="130"/>
        <v>73.831775700934585</v>
      </c>
      <c r="AD117" s="14">
        <f t="shared" si="131"/>
        <v>51.401869158878505</v>
      </c>
    </row>
    <row r="118" spans="1:30">
      <c r="A118" s="10">
        <v>3</v>
      </c>
      <c r="B118" s="12">
        <v>57</v>
      </c>
      <c r="C118" s="12"/>
      <c r="D118" s="11">
        <f t="shared" si="120"/>
        <v>57</v>
      </c>
      <c r="E118" s="12"/>
      <c r="F118" s="11">
        <f t="shared" si="121"/>
        <v>57</v>
      </c>
      <c r="G118" s="11">
        <f t="shared" si="122"/>
        <v>55</v>
      </c>
      <c r="H118" s="12">
        <v>2</v>
      </c>
      <c r="I118" s="12">
        <v>31</v>
      </c>
      <c r="J118" s="13">
        <f t="shared" si="123"/>
        <v>0.54385964912280704</v>
      </c>
      <c r="K118" s="12">
        <v>5</v>
      </c>
      <c r="L118" s="13">
        <f t="shared" si="124"/>
        <v>0.16129032258064516</v>
      </c>
      <c r="M118" s="12">
        <v>21</v>
      </c>
      <c r="N118" s="12">
        <f t="shared" si="125"/>
        <v>16</v>
      </c>
      <c r="O118" s="13">
        <f t="shared" si="126"/>
        <v>0.5161290322580645</v>
      </c>
      <c r="P118" s="12">
        <v>6</v>
      </c>
      <c r="Q118" s="12">
        <v>14</v>
      </c>
      <c r="R118" s="12"/>
      <c r="S118" s="12">
        <v>12</v>
      </c>
      <c r="T118" s="12">
        <v>26</v>
      </c>
      <c r="U118" s="13">
        <f t="shared" si="127"/>
        <v>0.45614035087719296</v>
      </c>
      <c r="V118" s="12">
        <v>613</v>
      </c>
      <c r="W118" s="12">
        <v>159</v>
      </c>
      <c r="X118" s="12">
        <v>79</v>
      </c>
      <c r="Y118" s="12">
        <v>41</v>
      </c>
      <c r="Z118" s="12">
        <v>99</v>
      </c>
      <c r="AA118" s="14">
        <f t="shared" si="128"/>
        <v>83.849918433931478</v>
      </c>
      <c r="AB118" s="14">
        <f t="shared" si="129"/>
        <v>38.825448613376835</v>
      </c>
      <c r="AC118" s="14">
        <f t="shared" si="130"/>
        <v>54.385964912280699</v>
      </c>
      <c r="AD118" s="14">
        <f t="shared" si="131"/>
        <v>36.842105263157897</v>
      </c>
    </row>
    <row r="119" spans="1:30">
      <c r="A119" s="10">
        <v>4</v>
      </c>
      <c r="B119" s="12">
        <v>49</v>
      </c>
      <c r="C119" s="12"/>
      <c r="D119" s="11">
        <f t="shared" si="120"/>
        <v>49</v>
      </c>
      <c r="E119" s="12"/>
      <c r="F119" s="11">
        <f t="shared" si="121"/>
        <v>49</v>
      </c>
      <c r="G119" s="11">
        <f t="shared" si="122"/>
        <v>49</v>
      </c>
      <c r="H119" s="12"/>
      <c r="I119" s="12">
        <v>46</v>
      </c>
      <c r="J119" s="13">
        <f t="shared" si="123"/>
        <v>0.93877551020408168</v>
      </c>
      <c r="K119" s="12">
        <v>8</v>
      </c>
      <c r="L119" s="13">
        <f t="shared" si="124"/>
        <v>0.17391304347826086</v>
      </c>
      <c r="M119" s="12">
        <v>35</v>
      </c>
      <c r="N119" s="12">
        <f t="shared" si="125"/>
        <v>27</v>
      </c>
      <c r="O119" s="13">
        <f t="shared" si="126"/>
        <v>0.58695652173913049</v>
      </c>
      <c r="P119" s="12">
        <v>9</v>
      </c>
      <c r="Q119" s="12">
        <v>2</v>
      </c>
      <c r="R119" s="12">
        <v>1</v>
      </c>
      <c r="S119" s="12"/>
      <c r="T119" s="12">
        <v>3</v>
      </c>
      <c r="U119" s="13">
        <f t="shared" si="127"/>
        <v>6.1224489795918366E-2</v>
      </c>
      <c r="V119" s="12">
        <v>454</v>
      </c>
      <c r="W119" s="12">
        <v>157</v>
      </c>
      <c r="X119" s="12">
        <v>67</v>
      </c>
      <c r="Y119" s="12">
        <v>14</v>
      </c>
      <c r="Z119" s="12">
        <v>4</v>
      </c>
      <c r="AA119" s="14">
        <f t="shared" si="128"/>
        <v>99.118942731277528</v>
      </c>
      <c r="AB119" s="14">
        <f t="shared" si="129"/>
        <v>49.33920704845815</v>
      </c>
      <c r="AC119" s="14">
        <f t="shared" si="130"/>
        <v>93.877551020408163</v>
      </c>
      <c r="AD119" s="14">
        <f t="shared" si="131"/>
        <v>71.428571428571431</v>
      </c>
    </row>
    <row r="120" spans="1:30">
      <c r="A120" s="10">
        <v>5</v>
      </c>
      <c r="B120" s="12">
        <v>14</v>
      </c>
      <c r="C120" s="12"/>
      <c r="D120" s="11">
        <f t="shared" si="120"/>
        <v>14</v>
      </c>
      <c r="E120" s="12"/>
      <c r="F120" s="11">
        <f t="shared" si="121"/>
        <v>14</v>
      </c>
      <c r="G120" s="11">
        <f t="shared" si="122"/>
        <v>14</v>
      </c>
      <c r="H120" s="12"/>
      <c r="I120" s="12">
        <v>13</v>
      </c>
      <c r="J120" s="13">
        <f t="shared" si="123"/>
        <v>0.9285714285714286</v>
      </c>
      <c r="K120" s="12">
        <v>1</v>
      </c>
      <c r="L120" s="13">
        <f t="shared" si="124"/>
        <v>7.6923076923076927E-2</v>
      </c>
      <c r="M120" s="12">
        <v>11</v>
      </c>
      <c r="N120" s="12">
        <f t="shared" si="125"/>
        <v>10</v>
      </c>
      <c r="O120" s="13">
        <f t="shared" si="126"/>
        <v>0.76923076923076927</v>
      </c>
      <c r="P120" s="12"/>
      <c r="Q120" s="12">
        <v>1</v>
      </c>
      <c r="R120" s="12"/>
      <c r="S120" s="12"/>
      <c r="T120" s="12">
        <v>1</v>
      </c>
      <c r="U120" s="13">
        <f t="shared" si="127"/>
        <v>7.1428571428571425E-2</v>
      </c>
      <c r="V120" s="12">
        <v>123</v>
      </c>
      <c r="W120" s="12">
        <v>17</v>
      </c>
      <c r="X120" s="12">
        <v>34</v>
      </c>
      <c r="Y120" s="12">
        <v>4</v>
      </c>
      <c r="Z120" s="12">
        <v>1</v>
      </c>
      <c r="AA120" s="14">
        <f t="shared" si="128"/>
        <v>99.1869918699187</v>
      </c>
      <c r="AB120" s="14">
        <f t="shared" si="129"/>
        <v>41.463414634146339</v>
      </c>
      <c r="AC120" s="14">
        <f t="shared" si="130"/>
        <v>92.857142857142861</v>
      </c>
      <c r="AD120" s="14">
        <f t="shared" si="131"/>
        <v>78.571428571428569</v>
      </c>
    </row>
    <row r="121" spans="1:30">
      <c r="A121" s="10">
        <f>SUM(A116:A120)</f>
        <v>15</v>
      </c>
      <c r="B121" s="12">
        <f>SUM(B116:B120)</f>
        <v>341</v>
      </c>
      <c r="C121" s="12">
        <f>SUM(C116:C120)</f>
        <v>0</v>
      </c>
      <c r="D121" s="11">
        <f t="shared" si="120"/>
        <v>341</v>
      </c>
      <c r="E121" s="12">
        <f>SUM(E116:E120)</f>
        <v>0</v>
      </c>
      <c r="F121" s="11">
        <f t="shared" si="121"/>
        <v>341</v>
      </c>
      <c r="G121" s="11">
        <f t="shared" si="122"/>
        <v>331</v>
      </c>
      <c r="H121" s="12">
        <f>SUM(H116:H120)</f>
        <v>10</v>
      </c>
      <c r="I121" s="12">
        <f>SUM(I116:I120)</f>
        <v>259</v>
      </c>
      <c r="J121" s="13">
        <f t="shared" si="123"/>
        <v>0.7595307917888563</v>
      </c>
      <c r="K121" s="12">
        <f>SUM(K116:K120)</f>
        <v>51</v>
      </c>
      <c r="L121" s="13">
        <f t="shared" si="124"/>
        <v>0.19691119691119691</v>
      </c>
      <c r="M121" s="12">
        <f>SUM(M116:M120)</f>
        <v>176</v>
      </c>
      <c r="N121" s="12">
        <f t="shared" si="125"/>
        <v>125</v>
      </c>
      <c r="O121" s="13">
        <f t="shared" si="126"/>
        <v>0.4826254826254826</v>
      </c>
      <c r="P121" s="12">
        <f>SUM(P116:P120)</f>
        <v>47</v>
      </c>
      <c r="Q121" s="12">
        <f>SUM(Q116:Q120)</f>
        <v>40</v>
      </c>
      <c r="R121" s="12">
        <f>SUM(R116:R120)</f>
        <v>14</v>
      </c>
      <c r="S121" s="12">
        <f>SUM(S116:S120)</f>
        <v>28</v>
      </c>
      <c r="T121" s="12">
        <f>SUM(T116:T120)</f>
        <v>82</v>
      </c>
      <c r="U121" s="13">
        <f t="shared" si="127"/>
        <v>0.2404692082111437</v>
      </c>
      <c r="V121" s="12">
        <f>SUM(V116:V120)</f>
        <v>3008</v>
      </c>
      <c r="W121" s="12">
        <f>SUM(W116:W120)</f>
        <v>946</v>
      </c>
      <c r="X121" s="12">
        <f>SUM(X116:X120)</f>
        <v>496</v>
      </c>
      <c r="Y121" s="12">
        <f>SUM(Y116:Y120)</f>
        <v>195</v>
      </c>
      <c r="Z121" s="12">
        <f>SUM(Z116:Z120)</f>
        <v>230</v>
      </c>
      <c r="AA121" s="14">
        <f t="shared" si="128"/>
        <v>92.353723404255319</v>
      </c>
      <c r="AB121" s="14">
        <f t="shared" si="129"/>
        <v>47.938829787234042</v>
      </c>
      <c r="AC121" s="14">
        <f t="shared" si="130"/>
        <v>75.953079178885631</v>
      </c>
      <c r="AD121" s="14">
        <f t="shared" si="131"/>
        <v>51.612903225806448</v>
      </c>
    </row>
    <row r="122" spans="1:30">
      <c r="C122" s="1"/>
      <c r="D122" s="1"/>
      <c r="E122" s="1"/>
      <c r="H122" s="2"/>
      <c r="J122" s="2"/>
      <c r="K122" s="2"/>
      <c r="M122" s="3" t="s">
        <v>0</v>
      </c>
      <c r="N122" s="2"/>
      <c r="P122" s="2"/>
      <c r="S122" s="2"/>
      <c r="Y122" s="2"/>
    </row>
    <row r="123" spans="1:30" ht="15.75">
      <c r="A123" s="31" t="s">
        <v>46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>
      <c r="C124" s="2"/>
      <c r="D124" s="2"/>
      <c r="E124" s="2"/>
      <c r="H124" s="2"/>
      <c r="I124" s="21" t="s">
        <v>2</v>
      </c>
      <c r="J124" s="22"/>
      <c r="K124" s="22"/>
      <c r="L124" s="22"/>
      <c r="M124" s="22"/>
      <c r="N124" s="22"/>
      <c r="O124" s="22"/>
      <c r="P124" s="23"/>
      <c r="Q124" s="21" t="s">
        <v>3</v>
      </c>
      <c r="R124" s="22"/>
      <c r="S124" s="22"/>
      <c r="T124" s="22"/>
      <c r="U124" s="23"/>
      <c r="V124" s="21" t="s">
        <v>4</v>
      </c>
      <c r="W124" s="22"/>
      <c r="X124" s="22"/>
      <c r="Y124" s="22"/>
      <c r="Z124" s="23"/>
      <c r="AA124" s="27" t="s">
        <v>5</v>
      </c>
      <c r="AB124" s="27"/>
      <c r="AC124" s="27"/>
      <c r="AD124" s="27"/>
    </row>
    <row r="125" spans="1:30" ht="30" customHeight="1">
      <c r="A125" s="15" t="s">
        <v>6</v>
      </c>
      <c r="B125" s="19" t="s">
        <v>7</v>
      </c>
      <c r="C125" s="15" t="s">
        <v>8</v>
      </c>
      <c r="D125" s="17" t="s">
        <v>9</v>
      </c>
      <c r="E125" s="15" t="s">
        <v>10</v>
      </c>
      <c r="F125" s="17" t="s">
        <v>11</v>
      </c>
      <c r="G125" s="17" t="s">
        <v>12</v>
      </c>
      <c r="H125" s="15" t="s">
        <v>13</v>
      </c>
      <c r="I125" s="24" t="s">
        <v>14</v>
      </c>
      <c r="J125" s="25"/>
      <c r="K125" s="24" t="s">
        <v>15</v>
      </c>
      <c r="L125" s="25"/>
      <c r="M125" s="24" t="s">
        <v>16</v>
      </c>
      <c r="N125" s="26"/>
      <c r="O125" s="25"/>
      <c r="P125" s="6" t="s">
        <v>17</v>
      </c>
      <c r="Q125" s="6" t="s">
        <v>18</v>
      </c>
      <c r="R125" s="7" t="s">
        <v>19</v>
      </c>
      <c r="S125" s="7" t="s">
        <v>20</v>
      </c>
      <c r="T125" s="24" t="s">
        <v>21</v>
      </c>
      <c r="U125" s="25"/>
      <c r="V125" s="15" t="s">
        <v>21</v>
      </c>
      <c r="W125" s="15" t="s">
        <v>22</v>
      </c>
      <c r="X125" s="15" t="s">
        <v>23</v>
      </c>
      <c r="Y125" s="17" t="s">
        <v>24</v>
      </c>
      <c r="Z125" s="17" t="s">
        <v>25</v>
      </c>
      <c r="AA125" s="17" t="s">
        <v>26</v>
      </c>
      <c r="AB125" s="17" t="s">
        <v>27</v>
      </c>
      <c r="AC125" s="17" t="s">
        <v>28</v>
      </c>
      <c r="AD125" s="17" t="s">
        <v>29</v>
      </c>
    </row>
    <row r="126" spans="1:30" ht="30">
      <c r="A126" s="16"/>
      <c r="B126" s="20"/>
      <c r="C126" s="16"/>
      <c r="D126" s="18"/>
      <c r="E126" s="16"/>
      <c r="F126" s="18"/>
      <c r="G126" s="18"/>
      <c r="H126" s="16"/>
      <c r="I126" s="8" t="s">
        <v>30</v>
      </c>
      <c r="J126" s="9" t="s">
        <v>31</v>
      </c>
      <c r="K126" s="8" t="s">
        <v>30</v>
      </c>
      <c r="L126" s="9" t="s">
        <v>31</v>
      </c>
      <c r="M126" s="8" t="s">
        <v>21</v>
      </c>
      <c r="N126" s="8" t="s">
        <v>32</v>
      </c>
      <c r="O126" s="9" t="s">
        <v>31</v>
      </c>
      <c r="P126" s="6"/>
      <c r="Q126" s="6"/>
      <c r="R126" s="6"/>
      <c r="S126" s="6"/>
      <c r="T126" s="8" t="s">
        <v>30</v>
      </c>
      <c r="U126" s="9" t="s">
        <v>31</v>
      </c>
      <c r="V126" s="16"/>
      <c r="W126" s="16"/>
      <c r="X126" s="16"/>
      <c r="Y126" s="18"/>
      <c r="Z126" s="18"/>
      <c r="AA126" s="18"/>
      <c r="AB126" s="18"/>
      <c r="AC126" s="18"/>
      <c r="AD126" s="18"/>
    </row>
    <row r="127" spans="1:30">
      <c r="A127" s="10">
        <v>1</v>
      </c>
      <c r="B127" s="12">
        <v>150</v>
      </c>
      <c r="C127" s="12"/>
      <c r="D127" s="11">
        <f t="shared" ref="D127:D132" si="132">B127-C127</f>
        <v>150</v>
      </c>
      <c r="E127" s="12"/>
      <c r="F127" s="11">
        <f t="shared" ref="F127:F132" si="133">D127-E127</f>
        <v>150</v>
      </c>
      <c r="G127" s="11">
        <f t="shared" ref="G127:G132" si="134">F127-H127</f>
        <v>140</v>
      </c>
      <c r="H127" s="12">
        <v>10</v>
      </c>
      <c r="I127" s="12">
        <v>112</v>
      </c>
      <c r="J127" s="13">
        <f t="shared" ref="J127:J132" si="135">IF($D127&gt;0,I127/$D127,0)</f>
        <v>0.7466666666666667</v>
      </c>
      <c r="K127" s="12">
        <v>19</v>
      </c>
      <c r="L127" s="13">
        <f t="shared" ref="L127:L132" si="136">IF($I127&gt;0,K127/$I127,0)</f>
        <v>0.16964285714285715</v>
      </c>
      <c r="M127" s="12">
        <v>83</v>
      </c>
      <c r="N127" s="12">
        <f t="shared" ref="N127:N132" si="137">M127-K127</f>
        <v>64</v>
      </c>
      <c r="O127" s="13">
        <f t="shared" ref="O127:O132" si="138">IF($I127&gt;0,N127/$I127,0)</f>
        <v>0.5714285714285714</v>
      </c>
      <c r="P127" s="12">
        <v>19</v>
      </c>
      <c r="Q127" s="12">
        <v>16</v>
      </c>
      <c r="R127" s="12">
        <v>7</v>
      </c>
      <c r="S127" s="12">
        <v>15</v>
      </c>
      <c r="T127" s="12">
        <v>38</v>
      </c>
      <c r="U127" s="13">
        <f t="shared" ref="U127:U132" si="139">IF($D127&gt;0,T127/$D127,0)</f>
        <v>0.25333333333333335</v>
      </c>
      <c r="V127" s="12">
        <v>1326</v>
      </c>
      <c r="W127" s="12">
        <v>266</v>
      </c>
      <c r="X127" s="12">
        <v>256</v>
      </c>
      <c r="Y127" s="12">
        <v>72</v>
      </c>
      <c r="Z127" s="12">
        <v>124</v>
      </c>
      <c r="AA127" s="14">
        <f t="shared" ref="AA127:AA132" si="140">IF(V127&gt;0,(V127-Z127)*100/V127,0)</f>
        <v>90.648567119155359</v>
      </c>
      <c r="AB127" s="14">
        <f t="shared" ref="AB127:AB132" si="141">IF(V127&gt;0,(W127+X127)*100/V127,0)</f>
        <v>39.366515837104075</v>
      </c>
      <c r="AC127" s="14">
        <f t="shared" ref="AC127:AC132" si="142">IF(F127&gt;0,I127*100/F127,0)</f>
        <v>74.666666666666671</v>
      </c>
      <c r="AD127" s="14">
        <f t="shared" ref="AD127:AD132" si="143">IF(F127&gt;0,M127*100/F127,0)</f>
        <v>55.333333333333336</v>
      </c>
    </row>
    <row r="128" spans="1:30">
      <c r="A128" s="10">
        <v>2</v>
      </c>
      <c r="B128" s="12">
        <v>118</v>
      </c>
      <c r="C128" s="12"/>
      <c r="D128" s="11">
        <f t="shared" si="132"/>
        <v>118</v>
      </c>
      <c r="E128" s="12"/>
      <c r="F128" s="11">
        <f t="shared" si="133"/>
        <v>118</v>
      </c>
      <c r="G128" s="11">
        <f t="shared" si="134"/>
        <v>107</v>
      </c>
      <c r="H128" s="12">
        <v>11</v>
      </c>
      <c r="I128" s="12">
        <v>60</v>
      </c>
      <c r="J128" s="13">
        <f t="shared" si="135"/>
        <v>0.50847457627118642</v>
      </c>
      <c r="K128" s="12">
        <v>10</v>
      </c>
      <c r="L128" s="13">
        <f t="shared" si="136"/>
        <v>0.16666666666666666</v>
      </c>
      <c r="M128" s="12">
        <v>48</v>
      </c>
      <c r="N128" s="12">
        <f t="shared" si="137"/>
        <v>38</v>
      </c>
      <c r="O128" s="13">
        <f t="shared" si="138"/>
        <v>0.6333333333333333</v>
      </c>
      <c r="P128" s="12">
        <v>6</v>
      </c>
      <c r="Q128" s="12">
        <v>23</v>
      </c>
      <c r="R128" s="12">
        <v>10</v>
      </c>
      <c r="S128" s="12">
        <v>25</v>
      </c>
      <c r="T128" s="12">
        <v>58</v>
      </c>
      <c r="U128" s="13">
        <f t="shared" si="139"/>
        <v>0.49152542372881358</v>
      </c>
      <c r="V128" s="12">
        <v>1217</v>
      </c>
      <c r="W128" s="12">
        <v>294</v>
      </c>
      <c r="X128" s="12">
        <v>209</v>
      </c>
      <c r="Y128" s="12">
        <v>48</v>
      </c>
      <c r="Z128" s="12">
        <v>222</v>
      </c>
      <c r="AA128" s="14">
        <f t="shared" si="140"/>
        <v>81.758422350041087</v>
      </c>
      <c r="AB128" s="14">
        <f t="shared" si="141"/>
        <v>41.331142152834843</v>
      </c>
      <c r="AC128" s="14">
        <f t="shared" si="142"/>
        <v>50.847457627118644</v>
      </c>
      <c r="AD128" s="14">
        <f t="shared" si="143"/>
        <v>40.677966101694913</v>
      </c>
    </row>
    <row r="129" spans="1:30">
      <c r="A129" s="10">
        <v>3</v>
      </c>
      <c r="B129" s="12">
        <v>84</v>
      </c>
      <c r="C129" s="12"/>
      <c r="D129" s="11">
        <f t="shared" si="132"/>
        <v>84</v>
      </c>
      <c r="E129" s="12"/>
      <c r="F129" s="11">
        <f t="shared" si="133"/>
        <v>84</v>
      </c>
      <c r="G129" s="11">
        <f t="shared" si="134"/>
        <v>78</v>
      </c>
      <c r="H129" s="12">
        <v>6</v>
      </c>
      <c r="I129" s="12">
        <v>55</v>
      </c>
      <c r="J129" s="13">
        <f t="shared" si="135"/>
        <v>0.65476190476190477</v>
      </c>
      <c r="K129" s="12">
        <v>12</v>
      </c>
      <c r="L129" s="13">
        <f t="shared" si="136"/>
        <v>0.21818181818181817</v>
      </c>
      <c r="M129" s="12">
        <v>49</v>
      </c>
      <c r="N129" s="12">
        <f t="shared" si="137"/>
        <v>37</v>
      </c>
      <c r="O129" s="13">
        <f t="shared" si="138"/>
        <v>0.67272727272727273</v>
      </c>
      <c r="P129" s="12">
        <v>3</v>
      </c>
      <c r="Q129" s="12">
        <v>7</v>
      </c>
      <c r="R129" s="12">
        <v>6</v>
      </c>
      <c r="S129" s="12">
        <v>16</v>
      </c>
      <c r="T129" s="12">
        <v>29</v>
      </c>
      <c r="U129" s="13">
        <f t="shared" si="139"/>
        <v>0.34523809523809523</v>
      </c>
      <c r="V129" s="12">
        <v>743</v>
      </c>
      <c r="W129" s="12">
        <v>243</v>
      </c>
      <c r="X129" s="12">
        <v>142</v>
      </c>
      <c r="Y129" s="12">
        <v>30</v>
      </c>
      <c r="Z129" s="12">
        <v>107</v>
      </c>
      <c r="AA129" s="14">
        <f t="shared" si="140"/>
        <v>85.598923283983851</v>
      </c>
      <c r="AB129" s="14">
        <f t="shared" si="141"/>
        <v>51.816958277254372</v>
      </c>
      <c r="AC129" s="14">
        <f t="shared" si="142"/>
        <v>65.476190476190482</v>
      </c>
      <c r="AD129" s="14">
        <f t="shared" si="143"/>
        <v>58.333333333333336</v>
      </c>
    </row>
    <row r="130" spans="1:30">
      <c r="A130" s="10">
        <v>4</v>
      </c>
      <c r="B130" s="12">
        <v>75</v>
      </c>
      <c r="C130" s="12"/>
      <c r="D130" s="11">
        <f t="shared" si="132"/>
        <v>75</v>
      </c>
      <c r="E130" s="12"/>
      <c r="F130" s="11">
        <f t="shared" si="133"/>
        <v>75</v>
      </c>
      <c r="G130" s="11">
        <f t="shared" si="134"/>
        <v>74</v>
      </c>
      <c r="H130" s="12">
        <v>1</v>
      </c>
      <c r="I130" s="12">
        <v>56</v>
      </c>
      <c r="J130" s="13">
        <f t="shared" si="135"/>
        <v>0.7466666666666667</v>
      </c>
      <c r="K130" s="12">
        <v>29</v>
      </c>
      <c r="L130" s="13">
        <f t="shared" si="136"/>
        <v>0.5178571428571429</v>
      </c>
      <c r="M130" s="12">
        <v>51</v>
      </c>
      <c r="N130" s="12">
        <f t="shared" si="137"/>
        <v>22</v>
      </c>
      <c r="O130" s="13">
        <f t="shared" si="138"/>
        <v>0.39285714285714285</v>
      </c>
      <c r="P130" s="12">
        <v>4</v>
      </c>
      <c r="Q130" s="12">
        <v>3</v>
      </c>
      <c r="R130" s="12">
        <v>4</v>
      </c>
      <c r="S130" s="12">
        <v>12</v>
      </c>
      <c r="T130" s="12">
        <v>19</v>
      </c>
      <c r="U130" s="13">
        <f t="shared" si="139"/>
        <v>0.25333333333333335</v>
      </c>
      <c r="V130" s="12">
        <v>531</v>
      </c>
      <c r="W130" s="12">
        <v>248</v>
      </c>
      <c r="X130" s="12">
        <v>70</v>
      </c>
      <c r="Y130" s="12">
        <v>14</v>
      </c>
      <c r="Z130" s="12">
        <v>66</v>
      </c>
      <c r="AA130" s="14">
        <f t="shared" si="140"/>
        <v>87.570621468926561</v>
      </c>
      <c r="AB130" s="14">
        <f t="shared" si="141"/>
        <v>59.887005649717516</v>
      </c>
      <c r="AC130" s="14">
        <f t="shared" si="142"/>
        <v>74.666666666666671</v>
      </c>
      <c r="AD130" s="14">
        <f t="shared" si="143"/>
        <v>68</v>
      </c>
    </row>
    <row r="131" spans="1:30">
      <c r="A131" s="10">
        <v>5</v>
      </c>
      <c r="B131" s="12">
        <v>30</v>
      </c>
      <c r="C131" s="12"/>
      <c r="D131" s="11">
        <f t="shared" si="132"/>
        <v>30</v>
      </c>
      <c r="E131" s="12"/>
      <c r="F131" s="11">
        <f t="shared" si="133"/>
        <v>30</v>
      </c>
      <c r="G131" s="11">
        <f t="shared" si="134"/>
        <v>30</v>
      </c>
      <c r="H131" s="12"/>
      <c r="I131" s="12">
        <v>29</v>
      </c>
      <c r="J131" s="13">
        <f t="shared" si="135"/>
        <v>0.96666666666666667</v>
      </c>
      <c r="K131" s="12">
        <v>21</v>
      </c>
      <c r="L131" s="13">
        <f t="shared" si="136"/>
        <v>0.72413793103448276</v>
      </c>
      <c r="M131" s="12">
        <v>25</v>
      </c>
      <c r="N131" s="12">
        <f t="shared" si="137"/>
        <v>4</v>
      </c>
      <c r="O131" s="13">
        <f t="shared" si="138"/>
        <v>0.13793103448275862</v>
      </c>
      <c r="P131" s="12">
        <v>4</v>
      </c>
      <c r="Q131" s="12"/>
      <c r="R131" s="12">
        <v>1</v>
      </c>
      <c r="S131" s="12"/>
      <c r="T131" s="12">
        <v>1</v>
      </c>
      <c r="U131" s="13">
        <f t="shared" si="139"/>
        <v>3.3333333333333333E-2</v>
      </c>
      <c r="V131" s="12">
        <v>174</v>
      </c>
      <c r="W131" s="12">
        <v>37</v>
      </c>
      <c r="X131" s="12">
        <v>11</v>
      </c>
      <c r="Y131" s="12">
        <v>4</v>
      </c>
      <c r="Z131" s="12">
        <v>2</v>
      </c>
      <c r="AA131" s="14">
        <f t="shared" si="140"/>
        <v>98.850574712643677</v>
      </c>
      <c r="AB131" s="14">
        <f t="shared" si="141"/>
        <v>27.586206896551722</v>
      </c>
      <c r="AC131" s="14">
        <f t="shared" si="142"/>
        <v>96.666666666666671</v>
      </c>
      <c r="AD131" s="14">
        <f t="shared" si="143"/>
        <v>83.333333333333329</v>
      </c>
    </row>
    <row r="132" spans="1:30">
      <c r="A132" s="10">
        <f>SUM(A127:A131)</f>
        <v>15</v>
      </c>
      <c r="B132" s="12">
        <f>SUM(B127:B131)</f>
        <v>457</v>
      </c>
      <c r="C132" s="12">
        <f>SUM(C127:C131)</f>
        <v>0</v>
      </c>
      <c r="D132" s="11">
        <f t="shared" si="132"/>
        <v>457</v>
      </c>
      <c r="E132" s="12">
        <f>SUM(E127:E131)</f>
        <v>0</v>
      </c>
      <c r="F132" s="11">
        <f t="shared" si="133"/>
        <v>457</v>
      </c>
      <c r="G132" s="11">
        <f t="shared" si="134"/>
        <v>429</v>
      </c>
      <c r="H132" s="12">
        <f>SUM(H127:H131)</f>
        <v>28</v>
      </c>
      <c r="I132" s="12">
        <f>SUM(I127:I131)</f>
        <v>312</v>
      </c>
      <c r="J132" s="13">
        <f t="shared" si="135"/>
        <v>0.6827133479212254</v>
      </c>
      <c r="K132" s="12">
        <f>SUM(K127:K131)</f>
        <v>91</v>
      </c>
      <c r="L132" s="13">
        <f t="shared" si="136"/>
        <v>0.29166666666666669</v>
      </c>
      <c r="M132" s="12">
        <f>SUM(M127:M131)</f>
        <v>256</v>
      </c>
      <c r="N132" s="12">
        <f t="shared" si="137"/>
        <v>165</v>
      </c>
      <c r="O132" s="13">
        <f t="shared" si="138"/>
        <v>0.52884615384615385</v>
      </c>
      <c r="P132" s="12">
        <f>SUM(P127:P131)</f>
        <v>36</v>
      </c>
      <c r="Q132" s="12">
        <f>SUM(Q127:Q131)</f>
        <v>49</v>
      </c>
      <c r="R132" s="12">
        <f>SUM(R127:R131)</f>
        <v>28</v>
      </c>
      <c r="S132" s="12">
        <f>SUM(S127:S131)</f>
        <v>68</v>
      </c>
      <c r="T132" s="12">
        <f>SUM(T127:T131)</f>
        <v>145</v>
      </c>
      <c r="U132" s="13">
        <f t="shared" si="139"/>
        <v>0.3172866520787746</v>
      </c>
      <c r="V132" s="12">
        <f>SUM(V127:V131)</f>
        <v>3991</v>
      </c>
      <c r="W132" s="12">
        <f>SUM(W127:W131)</f>
        <v>1088</v>
      </c>
      <c r="X132" s="12">
        <f>SUM(X127:X131)</f>
        <v>688</v>
      </c>
      <c r="Y132" s="12">
        <f>SUM(Y127:Y131)</f>
        <v>168</v>
      </c>
      <c r="Z132" s="12">
        <f>SUM(Z127:Z131)</f>
        <v>521</v>
      </c>
      <c r="AA132" s="14">
        <f t="shared" si="140"/>
        <v>86.945627662240042</v>
      </c>
      <c r="AB132" s="14">
        <f t="shared" si="141"/>
        <v>44.500125281884237</v>
      </c>
      <c r="AC132" s="14">
        <f t="shared" si="142"/>
        <v>68.271334792122545</v>
      </c>
      <c r="AD132" s="14">
        <f t="shared" si="143"/>
        <v>56.017505470459518</v>
      </c>
    </row>
    <row r="133" spans="1:30">
      <c r="C133" s="1"/>
      <c r="D133" s="1"/>
      <c r="E133" s="1"/>
      <c r="H133" s="2"/>
      <c r="J133" s="2"/>
      <c r="K133" s="2"/>
      <c r="M133" s="3" t="s">
        <v>0</v>
      </c>
      <c r="N133" s="2"/>
      <c r="P133" s="2"/>
      <c r="S133" s="2"/>
      <c r="Y133" s="2"/>
    </row>
    <row r="134" spans="1:30" ht="15.75">
      <c r="A134" s="31" t="s">
        <v>47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>
      <c r="C135" s="2"/>
      <c r="D135" s="2"/>
      <c r="E135" s="2"/>
      <c r="H135" s="2"/>
      <c r="I135" s="21" t="s">
        <v>2</v>
      </c>
      <c r="J135" s="22"/>
      <c r="K135" s="22"/>
      <c r="L135" s="22"/>
      <c r="M135" s="22"/>
      <c r="N135" s="22"/>
      <c r="O135" s="22"/>
      <c r="P135" s="23"/>
      <c r="Q135" s="21" t="s">
        <v>3</v>
      </c>
      <c r="R135" s="22"/>
      <c r="S135" s="22"/>
      <c r="T135" s="22"/>
      <c r="U135" s="23"/>
      <c r="V135" s="21" t="s">
        <v>4</v>
      </c>
      <c r="W135" s="22"/>
      <c r="X135" s="22"/>
      <c r="Y135" s="22"/>
      <c r="Z135" s="23"/>
      <c r="AA135" s="27" t="s">
        <v>5</v>
      </c>
      <c r="AB135" s="27"/>
      <c r="AC135" s="27"/>
      <c r="AD135" s="27"/>
    </row>
    <row r="136" spans="1:30" ht="30" customHeight="1">
      <c r="A136" s="15" t="s">
        <v>6</v>
      </c>
      <c r="B136" s="19" t="s">
        <v>7</v>
      </c>
      <c r="C136" s="15" t="s">
        <v>8</v>
      </c>
      <c r="D136" s="17" t="s">
        <v>9</v>
      </c>
      <c r="E136" s="15" t="s">
        <v>10</v>
      </c>
      <c r="F136" s="17" t="s">
        <v>11</v>
      </c>
      <c r="G136" s="17" t="s">
        <v>12</v>
      </c>
      <c r="H136" s="15" t="s">
        <v>13</v>
      </c>
      <c r="I136" s="24" t="s">
        <v>14</v>
      </c>
      <c r="J136" s="25"/>
      <c r="K136" s="24" t="s">
        <v>15</v>
      </c>
      <c r="L136" s="25"/>
      <c r="M136" s="24" t="s">
        <v>16</v>
      </c>
      <c r="N136" s="26"/>
      <c r="O136" s="25"/>
      <c r="P136" s="6" t="s">
        <v>17</v>
      </c>
      <c r="Q136" s="6" t="s">
        <v>18</v>
      </c>
      <c r="R136" s="7" t="s">
        <v>19</v>
      </c>
      <c r="S136" s="7" t="s">
        <v>20</v>
      </c>
      <c r="T136" s="24" t="s">
        <v>21</v>
      </c>
      <c r="U136" s="25"/>
      <c r="V136" s="15" t="s">
        <v>21</v>
      </c>
      <c r="W136" s="15" t="s">
        <v>22</v>
      </c>
      <c r="X136" s="15" t="s">
        <v>23</v>
      </c>
      <c r="Y136" s="17" t="s">
        <v>24</v>
      </c>
      <c r="Z136" s="17" t="s">
        <v>25</v>
      </c>
      <c r="AA136" s="17" t="s">
        <v>26</v>
      </c>
      <c r="AB136" s="17" t="s">
        <v>27</v>
      </c>
      <c r="AC136" s="17" t="s">
        <v>28</v>
      </c>
      <c r="AD136" s="17" t="s">
        <v>29</v>
      </c>
    </row>
    <row r="137" spans="1:30" ht="30">
      <c r="A137" s="16"/>
      <c r="B137" s="20"/>
      <c r="C137" s="16"/>
      <c r="D137" s="18"/>
      <c r="E137" s="16"/>
      <c r="F137" s="18"/>
      <c r="G137" s="18"/>
      <c r="H137" s="16"/>
      <c r="I137" s="8" t="s">
        <v>30</v>
      </c>
      <c r="J137" s="9" t="s">
        <v>31</v>
      </c>
      <c r="K137" s="8" t="s">
        <v>30</v>
      </c>
      <c r="L137" s="9" t="s">
        <v>31</v>
      </c>
      <c r="M137" s="8" t="s">
        <v>21</v>
      </c>
      <c r="N137" s="8" t="s">
        <v>32</v>
      </c>
      <c r="O137" s="9" t="s">
        <v>31</v>
      </c>
      <c r="P137" s="6"/>
      <c r="Q137" s="6"/>
      <c r="R137" s="6"/>
      <c r="S137" s="6"/>
      <c r="T137" s="8" t="s">
        <v>30</v>
      </c>
      <c r="U137" s="9" t="s">
        <v>31</v>
      </c>
      <c r="V137" s="16"/>
      <c r="W137" s="16"/>
      <c r="X137" s="16"/>
      <c r="Y137" s="18"/>
      <c r="Z137" s="18"/>
      <c r="AA137" s="18"/>
      <c r="AB137" s="18"/>
      <c r="AC137" s="18"/>
      <c r="AD137" s="18"/>
    </row>
    <row r="138" spans="1:30">
      <c r="A138" s="10">
        <v>1</v>
      </c>
      <c r="B138" s="12">
        <v>136</v>
      </c>
      <c r="C138" s="12"/>
      <c r="D138" s="11">
        <f t="shared" ref="D138:D143" si="144">B138-C138</f>
        <v>136</v>
      </c>
      <c r="E138" s="12"/>
      <c r="F138" s="11">
        <f t="shared" ref="F138:F143" si="145">D138-E138</f>
        <v>136</v>
      </c>
      <c r="G138" s="11">
        <f t="shared" ref="G138:G143" si="146">F138-H138</f>
        <v>134</v>
      </c>
      <c r="H138" s="12">
        <v>2</v>
      </c>
      <c r="I138" s="12">
        <v>106</v>
      </c>
      <c r="J138" s="13">
        <f t="shared" ref="J138:J143" si="147">IF($D138&gt;0,I138/$D138,0)</f>
        <v>0.77941176470588236</v>
      </c>
      <c r="K138" s="12">
        <v>6</v>
      </c>
      <c r="L138" s="13">
        <f t="shared" ref="L138:L143" si="148">IF($I138&gt;0,K138/$I138,0)</f>
        <v>5.6603773584905662E-2</v>
      </c>
      <c r="M138" s="12">
        <v>66</v>
      </c>
      <c r="N138" s="12">
        <f t="shared" ref="N138:N143" si="149">M138-K138</f>
        <v>60</v>
      </c>
      <c r="O138" s="13">
        <f t="shared" ref="O138:O143" si="150">IF($I138&gt;0,N138/$I138,0)</f>
        <v>0.56603773584905659</v>
      </c>
      <c r="P138" s="12">
        <v>31</v>
      </c>
      <c r="Q138" s="12">
        <v>12</v>
      </c>
      <c r="R138" s="12">
        <v>3</v>
      </c>
      <c r="S138" s="12">
        <v>15</v>
      </c>
      <c r="T138" s="12">
        <v>30</v>
      </c>
      <c r="U138" s="13">
        <f t="shared" ref="U138:U143" si="151">IF($D138&gt;0,T138/$D138,0)</f>
        <v>0.22058823529411764</v>
      </c>
      <c r="V138" s="12">
        <v>1318</v>
      </c>
      <c r="W138" s="12">
        <v>225</v>
      </c>
      <c r="X138" s="12">
        <v>199</v>
      </c>
      <c r="Y138" s="12">
        <v>65</v>
      </c>
      <c r="Z138" s="12">
        <v>100</v>
      </c>
      <c r="AA138" s="14">
        <f t="shared" ref="AA138:AA143" si="152">IF(V138&gt;0,(V138-Z138)*100/V138,0)</f>
        <v>92.41274658573596</v>
      </c>
      <c r="AB138" s="14">
        <f t="shared" ref="AB138:AB143" si="153">IF(V138&gt;0,(W138+X138)*100/V138,0)</f>
        <v>32.169954476479518</v>
      </c>
      <c r="AC138" s="14">
        <f t="shared" ref="AC138:AC143" si="154">IF(F138&gt;0,I138*100/F138,0)</f>
        <v>77.941176470588232</v>
      </c>
      <c r="AD138" s="14">
        <f t="shared" ref="AD138:AD143" si="155">IF(F138&gt;0,M138*100/F138,0)</f>
        <v>48.529411764705884</v>
      </c>
    </row>
    <row r="139" spans="1:30">
      <c r="A139" s="10">
        <v>2</v>
      </c>
      <c r="B139" s="12">
        <v>111</v>
      </c>
      <c r="C139" s="12"/>
      <c r="D139" s="11">
        <f t="shared" si="144"/>
        <v>111</v>
      </c>
      <c r="E139" s="12"/>
      <c r="F139" s="11">
        <f t="shared" si="145"/>
        <v>111</v>
      </c>
      <c r="G139" s="11">
        <f t="shared" si="146"/>
        <v>105</v>
      </c>
      <c r="H139" s="12">
        <v>6</v>
      </c>
      <c r="I139" s="12">
        <v>80</v>
      </c>
      <c r="J139" s="13">
        <f t="shared" si="147"/>
        <v>0.72072072072072069</v>
      </c>
      <c r="K139" s="12">
        <v>14</v>
      </c>
      <c r="L139" s="13">
        <f t="shared" si="148"/>
        <v>0.17499999999999999</v>
      </c>
      <c r="M139" s="12">
        <v>56</v>
      </c>
      <c r="N139" s="12">
        <f t="shared" si="149"/>
        <v>42</v>
      </c>
      <c r="O139" s="13">
        <f t="shared" si="150"/>
        <v>0.52500000000000002</v>
      </c>
      <c r="P139" s="12">
        <v>13</v>
      </c>
      <c r="Q139" s="12">
        <v>13</v>
      </c>
      <c r="R139" s="12">
        <v>2</v>
      </c>
      <c r="S139" s="12">
        <v>16</v>
      </c>
      <c r="T139" s="12">
        <v>31</v>
      </c>
      <c r="U139" s="13">
        <f t="shared" si="151"/>
        <v>0.27927927927927926</v>
      </c>
      <c r="V139" s="12">
        <v>955</v>
      </c>
      <c r="W139" s="12">
        <v>283</v>
      </c>
      <c r="X139" s="12">
        <v>203</v>
      </c>
      <c r="Y139" s="12">
        <v>58</v>
      </c>
      <c r="Z139" s="12">
        <v>122</v>
      </c>
      <c r="AA139" s="14">
        <f t="shared" si="152"/>
        <v>87.225130890052355</v>
      </c>
      <c r="AB139" s="14">
        <f t="shared" si="153"/>
        <v>50.890052356020945</v>
      </c>
      <c r="AC139" s="14">
        <f t="shared" si="154"/>
        <v>72.072072072072075</v>
      </c>
      <c r="AD139" s="14">
        <f t="shared" si="155"/>
        <v>50.450450450450454</v>
      </c>
    </row>
    <row r="140" spans="1:30">
      <c r="A140" s="10">
        <v>3</v>
      </c>
      <c r="B140" s="12">
        <v>64</v>
      </c>
      <c r="C140" s="12"/>
      <c r="D140" s="11">
        <f t="shared" si="144"/>
        <v>64</v>
      </c>
      <c r="E140" s="12"/>
      <c r="F140" s="11">
        <f t="shared" si="145"/>
        <v>64</v>
      </c>
      <c r="G140" s="11">
        <f t="shared" si="146"/>
        <v>64</v>
      </c>
      <c r="H140" s="12"/>
      <c r="I140" s="12">
        <v>50</v>
      </c>
      <c r="J140" s="13">
        <f t="shared" si="147"/>
        <v>0.78125</v>
      </c>
      <c r="K140" s="12">
        <v>13</v>
      </c>
      <c r="L140" s="13">
        <f t="shared" si="148"/>
        <v>0.26</v>
      </c>
      <c r="M140" s="12">
        <v>47</v>
      </c>
      <c r="N140" s="12">
        <f t="shared" si="149"/>
        <v>34</v>
      </c>
      <c r="O140" s="13">
        <f t="shared" si="150"/>
        <v>0.68</v>
      </c>
      <c r="P140" s="12">
        <v>1</v>
      </c>
      <c r="Q140" s="12">
        <v>9</v>
      </c>
      <c r="R140" s="12">
        <v>3</v>
      </c>
      <c r="S140" s="12">
        <v>2</v>
      </c>
      <c r="T140" s="12">
        <v>14</v>
      </c>
      <c r="U140" s="13">
        <f t="shared" si="151"/>
        <v>0.21875</v>
      </c>
      <c r="V140" s="12">
        <v>585</v>
      </c>
      <c r="W140" s="12">
        <v>173</v>
      </c>
      <c r="X140" s="12">
        <v>90</v>
      </c>
      <c r="Y140" s="12">
        <v>12</v>
      </c>
      <c r="Z140" s="12">
        <v>20</v>
      </c>
      <c r="AA140" s="14">
        <f t="shared" si="152"/>
        <v>96.581196581196579</v>
      </c>
      <c r="AB140" s="14">
        <f t="shared" si="153"/>
        <v>44.957264957264954</v>
      </c>
      <c r="AC140" s="14">
        <f t="shared" si="154"/>
        <v>78.125</v>
      </c>
      <c r="AD140" s="14">
        <f t="shared" si="155"/>
        <v>73.4375</v>
      </c>
    </row>
    <row r="141" spans="1:30">
      <c r="A141" s="10">
        <v>4</v>
      </c>
      <c r="B141" s="12">
        <v>60</v>
      </c>
      <c r="C141" s="12"/>
      <c r="D141" s="11">
        <f t="shared" si="144"/>
        <v>60</v>
      </c>
      <c r="E141" s="12"/>
      <c r="F141" s="11">
        <f t="shared" si="145"/>
        <v>60</v>
      </c>
      <c r="G141" s="11">
        <f t="shared" si="146"/>
        <v>59</v>
      </c>
      <c r="H141" s="12">
        <v>1</v>
      </c>
      <c r="I141" s="12">
        <v>51</v>
      </c>
      <c r="J141" s="13">
        <f t="shared" si="147"/>
        <v>0.85</v>
      </c>
      <c r="K141" s="12">
        <v>21</v>
      </c>
      <c r="L141" s="13">
        <f t="shared" si="148"/>
        <v>0.41176470588235292</v>
      </c>
      <c r="M141" s="12">
        <v>49</v>
      </c>
      <c r="N141" s="12">
        <f t="shared" si="149"/>
        <v>28</v>
      </c>
      <c r="O141" s="13">
        <f t="shared" si="150"/>
        <v>0.5490196078431373</v>
      </c>
      <c r="P141" s="12">
        <v>1</v>
      </c>
      <c r="Q141" s="12">
        <v>5</v>
      </c>
      <c r="R141" s="12">
        <v>2</v>
      </c>
      <c r="S141" s="12">
        <v>2</v>
      </c>
      <c r="T141" s="12">
        <v>9</v>
      </c>
      <c r="U141" s="13">
        <f t="shared" si="151"/>
        <v>0.15</v>
      </c>
      <c r="V141" s="12">
        <v>520</v>
      </c>
      <c r="W141" s="12">
        <v>124</v>
      </c>
      <c r="X141" s="12">
        <v>72</v>
      </c>
      <c r="Y141" s="12">
        <v>7</v>
      </c>
      <c r="Z141" s="12">
        <v>23</v>
      </c>
      <c r="AA141" s="14">
        <f t="shared" si="152"/>
        <v>95.57692307692308</v>
      </c>
      <c r="AB141" s="14">
        <f t="shared" si="153"/>
        <v>37.692307692307693</v>
      </c>
      <c r="AC141" s="14">
        <f t="shared" si="154"/>
        <v>85</v>
      </c>
      <c r="AD141" s="14">
        <f t="shared" si="155"/>
        <v>81.666666666666671</v>
      </c>
    </row>
    <row r="142" spans="1:30">
      <c r="A142" s="10">
        <v>5</v>
      </c>
      <c r="B142" s="12">
        <v>16</v>
      </c>
      <c r="C142" s="12"/>
      <c r="D142" s="11">
        <f t="shared" si="144"/>
        <v>16</v>
      </c>
      <c r="E142" s="12"/>
      <c r="F142" s="11">
        <f t="shared" si="145"/>
        <v>16</v>
      </c>
      <c r="G142" s="11">
        <f t="shared" si="146"/>
        <v>15</v>
      </c>
      <c r="H142" s="12">
        <v>1</v>
      </c>
      <c r="I142" s="12">
        <v>15</v>
      </c>
      <c r="J142" s="13">
        <f t="shared" si="147"/>
        <v>0.9375</v>
      </c>
      <c r="K142" s="12">
        <v>4</v>
      </c>
      <c r="L142" s="13">
        <f t="shared" si="148"/>
        <v>0.26666666666666666</v>
      </c>
      <c r="M142" s="12">
        <v>10</v>
      </c>
      <c r="N142" s="12">
        <f t="shared" si="149"/>
        <v>6</v>
      </c>
      <c r="O142" s="13">
        <f t="shared" si="150"/>
        <v>0.4</v>
      </c>
      <c r="P142" s="12">
        <v>3</v>
      </c>
      <c r="Q142" s="12"/>
      <c r="R142" s="12"/>
      <c r="S142" s="12">
        <v>1</v>
      </c>
      <c r="T142" s="12">
        <v>1</v>
      </c>
      <c r="U142" s="13">
        <f t="shared" si="151"/>
        <v>6.25E-2</v>
      </c>
      <c r="V142" s="12">
        <v>144</v>
      </c>
      <c r="W142" s="12">
        <v>23</v>
      </c>
      <c r="X142" s="12">
        <v>15</v>
      </c>
      <c r="Y142" s="12">
        <v>7</v>
      </c>
      <c r="Z142" s="12">
        <v>9</v>
      </c>
      <c r="AA142" s="14">
        <f t="shared" si="152"/>
        <v>93.75</v>
      </c>
      <c r="AB142" s="14">
        <f t="shared" si="153"/>
        <v>26.388888888888889</v>
      </c>
      <c r="AC142" s="14">
        <f t="shared" si="154"/>
        <v>93.75</v>
      </c>
      <c r="AD142" s="14">
        <f t="shared" si="155"/>
        <v>62.5</v>
      </c>
    </row>
    <row r="143" spans="1:30">
      <c r="A143" s="10">
        <f>SUM(A138:A142)</f>
        <v>15</v>
      </c>
      <c r="B143" s="12">
        <f>SUM(B138:B142)</f>
        <v>387</v>
      </c>
      <c r="C143" s="12">
        <f>SUM(C138:C142)</f>
        <v>0</v>
      </c>
      <c r="D143" s="11">
        <f t="shared" si="144"/>
        <v>387</v>
      </c>
      <c r="E143" s="12">
        <f>SUM(E138:E142)</f>
        <v>0</v>
      </c>
      <c r="F143" s="11">
        <f t="shared" si="145"/>
        <v>387</v>
      </c>
      <c r="G143" s="11">
        <f t="shared" si="146"/>
        <v>377</v>
      </c>
      <c r="H143" s="12">
        <f>SUM(H138:H142)</f>
        <v>10</v>
      </c>
      <c r="I143" s="12">
        <f>SUM(I138:I142)</f>
        <v>302</v>
      </c>
      <c r="J143" s="13">
        <f t="shared" si="147"/>
        <v>0.78036175710594313</v>
      </c>
      <c r="K143" s="12">
        <f>SUM(K138:K142)</f>
        <v>58</v>
      </c>
      <c r="L143" s="13">
        <f t="shared" si="148"/>
        <v>0.19205298013245034</v>
      </c>
      <c r="M143" s="12">
        <f>SUM(M138:M142)</f>
        <v>228</v>
      </c>
      <c r="N143" s="12">
        <f t="shared" si="149"/>
        <v>170</v>
      </c>
      <c r="O143" s="13">
        <f t="shared" si="150"/>
        <v>0.5629139072847682</v>
      </c>
      <c r="P143" s="12">
        <f>SUM(P138:P142)</f>
        <v>49</v>
      </c>
      <c r="Q143" s="12">
        <f>SUM(Q138:Q142)</f>
        <v>39</v>
      </c>
      <c r="R143" s="12">
        <f>SUM(R138:R142)</f>
        <v>10</v>
      </c>
      <c r="S143" s="12">
        <f>SUM(S138:S142)</f>
        <v>36</v>
      </c>
      <c r="T143" s="12">
        <f>SUM(T138:T142)</f>
        <v>85</v>
      </c>
      <c r="U143" s="13">
        <f t="shared" si="151"/>
        <v>0.21963824289405684</v>
      </c>
      <c r="V143" s="12">
        <f>SUM(V138:V142)</f>
        <v>3522</v>
      </c>
      <c r="W143" s="12">
        <f>SUM(W138:W142)</f>
        <v>828</v>
      </c>
      <c r="X143" s="12">
        <f>SUM(X138:X142)</f>
        <v>579</v>
      </c>
      <c r="Y143" s="12">
        <f>SUM(Y138:Y142)</f>
        <v>149</v>
      </c>
      <c r="Z143" s="12">
        <f>SUM(Z138:Z142)</f>
        <v>274</v>
      </c>
      <c r="AA143" s="14">
        <f t="shared" si="152"/>
        <v>92.220329358319134</v>
      </c>
      <c r="AB143" s="14">
        <f t="shared" si="153"/>
        <v>39.948892674616694</v>
      </c>
      <c r="AC143" s="14">
        <f t="shared" si="154"/>
        <v>78.036175710594321</v>
      </c>
      <c r="AD143" s="14">
        <f t="shared" si="155"/>
        <v>58.914728682170541</v>
      </c>
    </row>
    <row r="144" spans="1:30">
      <c r="C144" s="1"/>
      <c r="D144" s="1"/>
      <c r="E144" s="1"/>
      <c r="H144" s="2"/>
      <c r="J144" s="2"/>
      <c r="K144" s="2"/>
      <c r="M144" s="3" t="s">
        <v>0</v>
      </c>
      <c r="N144" s="2"/>
      <c r="P144" s="2"/>
      <c r="S144" s="2"/>
      <c r="Y144" s="2"/>
    </row>
    <row r="145" spans="1:30" ht="15.75">
      <c r="A145" s="31" t="s">
        <v>48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>
      <c r="C146" s="2"/>
      <c r="D146" s="2"/>
      <c r="E146" s="2"/>
      <c r="H146" s="2"/>
      <c r="I146" s="21" t="s">
        <v>2</v>
      </c>
      <c r="J146" s="22"/>
      <c r="K146" s="22"/>
      <c r="L146" s="22"/>
      <c r="M146" s="22"/>
      <c r="N146" s="22"/>
      <c r="O146" s="22"/>
      <c r="P146" s="23"/>
      <c r="Q146" s="21" t="s">
        <v>3</v>
      </c>
      <c r="R146" s="22"/>
      <c r="S146" s="22"/>
      <c r="T146" s="22"/>
      <c r="U146" s="23"/>
      <c r="V146" s="21" t="s">
        <v>4</v>
      </c>
      <c r="W146" s="22"/>
      <c r="X146" s="22"/>
      <c r="Y146" s="22"/>
      <c r="Z146" s="23"/>
      <c r="AA146" s="21" t="s">
        <v>5</v>
      </c>
      <c r="AB146" s="22"/>
      <c r="AC146" s="22"/>
      <c r="AD146" s="23"/>
    </row>
    <row r="147" spans="1:30" ht="30" customHeight="1">
      <c r="A147" s="15" t="s">
        <v>6</v>
      </c>
      <c r="B147" s="19" t="s">
        <v>7</v>
      </c>
      <c r="C147" s="15" t="s">
        <v>8</v>
      </c>
      <c r="D147" s="17" t="s">
        <v>9</v>
      </c>
      <c r="E147" s="15" t="s">
        <v>10</v>
      </c>
      <c r="F147" s="17" t="s">
        <v>11</v>
      </c>
      <c r="G147" s="17" t="s">
        <v>12</v>
      </c>
      <c r="H147" s="15" t="s">
        <v>13</v>
      </c>
      <c r="I147" s="24" t="s">
        <v>14</v>
      </c>
      <c r="J147" s="25"/>
      <c r="K147" s="24" t="s">
        <v>15</v>
      </c>
      <c r="L147" s="25"/>
      <c r="M147" s="24" t="s">
        <v>16</v>
      </c>
      <c r="N147" s="26"/>
      <c r="O147" s="25"/>
      <c r="P147" s="6" t="s">
        <v>17</v>
      </c>
      <c r="Q147" s="6" t="s">
        <v>18</v>
      </c>
      <c r="R147" s="7" t="s">
        <v>19</v>
      </c>
      <c r="S147" s="7" t="s">
        <v>20</v>
      </c>
      <c r="T147" s="24" t="s">
        <v>21</v>
      </c>
      <c r="U147" s="25"/>
      <c r="V147" s="15" t="s">
        <v>21</v>
      </c>
      <c r="W147" s="15" t="s">
        <v>22</v>
      </c>
      <c r="X147" s="15" t="s">
        <v>23</v>
      </c>
      <c r="Y147" s="17" t="s">
        <v>24</v>
      </c>
      <c r="Z147" s="17" t="s">
        <v>25</v>
      </c>
      <c r="AA147" s="17" t="s">
        <v>26</v>
      </c>
      <c r="AB147" s="17" t="s">
        <v>27</v>
      </c>
      <c r="AC147" s="17" t="s">
        <v>28</v>
      </c>
      <c r="AD147" s="17" t="s">
        <v>29</v>
      </c>
    </row>
    <row r="148" spans="1:30" ht="30">
      <c r="A148" s="16"/>
      <c r="B148" s="20"/>
      <c r="C148" s="16"/>
      <c r="D148" s="18"/>
      <c r="E148" s="16"/>
      <c r="F148" s="18"/>
      <c r="G148" s="18"/>
      <c r="H148" s="16"/>
      <c r="I148" s="8" t="s">
        <v>30</v>
      </c>
      <c r="J148" s="9" t="s">
        <v>31</v>
      </c>
      <c r="K148" s="8" t="s">
        <v>30</v>
      </c>
      <c r="L148" s="9" t="s">
        <v>31</v>
      </c>
      <c r="M148" s="8" t="s">
        <v>21</v>
      </c>
      <c r="N148" s="8" t="s">
        <v>32</v>
      </c>
      <c r="O148" s="9" t="s">
        <v>31</v>
      </c>
      <c r="P148" s="6"/>
      <c r="Q148" s="6"/>
      <c r="R148" s="6"/>
      <c r="S148" s="6"/>
      <c r="T148" s="8" t="s">
        <v>30</v>
      </c>
      <c r="U148" s="9" t="s">
        <v>31</v>
      </c>
      <c r="V148" s="16"/>
      <c r="W148" s="16"/>
      <c r="X148" s="16"/>
      <c r="Y148" s="18"/>
      <c r="Z148" s="18"/>
      <c r="AA148" s="18"/>
      <c r="AB148" s="18"/>
      <c r="AC148" s="18"/>
      <c r="AD148" s="18"/>
    </row>
    <row r="149" spans="1:30">
      <c r="A149" s="10">
        <v>1</v>
      </c>
      <c r="B149" s="12">
        <v>83</v>
      </c>
      <c r="C149" s="12"/>
      <c r="D149" s="11">
        <f>B149-C149</f>
        <v>83</v>
      </c>
      <c r="E149" s="12"/>
      <c r="F149" s="11">
        <f>D149-E149</f>
        <v>83</v>
      </c>
      <c r="G149" s="11">
        <f>F149-H149</f>
        <v>81</v>
      </c>
      <c r="H149" s="12">
        <v>2</v>
      </c>
      <c r="I149" s="12">
        <v>70</v>
      </c>
      <c r="J149" s="13">
        <f>IF($D149&gt;0,I149/$D149,0)</f>
        <v>0.84337349397590367</v>
      </c>
      <c r="K149" s="12">
        <v>61</v>
      </c>
      <c r="L149" s="13">
        <f>IF($M149&gt;0,K149/$M149,0)</f>
        <v>0.87142857142857144</v>
      </c>
      <c r="M149" s="12">
        <v>70</v>
      </c>
      <c r="N149" s="12">
        <f>M149-K149</f>
        <v>9</v>
      </c>
      <c r="O149" s="13">
        <f>IF($M149&gt;0,N149/$M149,0)</f>
        <v>0.12857142857142856</v>
      </c>
      <c r="P149" s="12"/>
      <c r="Q149" s="12">
        <v>6</v>
      </c>
      <c r="R149" s="12">
        <v>1</v>
      </c>
      <c r="S149" s="12">
        <v>6</v>
      </c>
      <c r="T149" s="12">
        <v>13</v>
      </c>
      <c r="U149" s="13">
        <f>IF($D149&gt;0,T149/$D149,0)</f>
        <v>0.15662650602409639</v>
      </c>
      <c r="V149" s="12">
        <v>309</v>
      </c>
      <c r="W149" s="12">
        <v>90</v>
      </c>
      <c r="X149" s="12">
        <v>9</v>
      </c>
      <c r="Y149" s="12">
        <v>0</v>
      </c>
      <c r="Z149" s="12">
        <v>31</v>
      </c>
      <c r="AA149" s="14">
        <v>90</v>
      </c>
      <c r="AB149" s="14">
        <v>32</v>
      </c>
      <c r="AC149" s="14">
        <v>84.3</v>
      </c>
      <c r="AD149" s="14">
        <v>84.3</v>
      </c>
    </row>
    <row r="150" spans="1:30">
      <c r="A150" s="10">
        <v>2</v>
      </c>
      <c r="B150" s="12">
        <v>32</v>
      </c>
      <c r="C150" s="12"/>
      <c r="D150" s="11">
        <f>B150-C150</f>
        <v>32</v>
      </c>
      <c r="E150" s="12"/>
      <c r="F150" s="11">
        <f>D150-E150</f>
        <v>32</v>
      </c>
      <c r="G150" s="11">
        <f>F150-H150</f>
        <v>32</v>
      </c>
      <c r="H150" s="12"/>
      <c r="I150" s="12">
        <v>31</v>
      </c>
      <c r="J150" s="13">
        <f>IF($D150&gt;0,I150/$D150,0)</f>
        <v>0.96875</v>
      </c>
      <c r="K150" s="12">
        <v>13</v>
      </c>
      <c r="L150" s="13">
        <f>IF($M150&gt;0,K150/$M150,0)</f>
        <v>0.43333333333333335</v>
      </c>
      <c r="M150" s="12">
        <v>30</v>
      </c>
      <c r="N150" s="12">
        <f>M150-K150</f>
        <v>17</v>
      </c>
      <c r="O150" s="13">
        <f>IF($M150&gt;0,N150/$M150,0)</f>
        <v>0.56666666666666665</v>
      </c>
      <c r="P150" s="12">
        <v>1</v>
      </c>
      <c r="Q150" s="12"/>
      <c r="R150" s="12">
        <v>1</v>
      </c>
      <c r="S150" s="12"/>
      <c r="T150" s="12">
        <v>1</v>
      </c>
      <c r="U150" s="13">
        <f>IF($D150&gt;0,T150/$D150,0)</f>
        <v>3.125E-2</v>
      </c>
      <c r="V150" s="12">
        <v>88</v>
      </c>
      <c r="W150" s="12">
        <v>40</v>
      </c>
      <c r="X150" s="12">
        <v>33</v>
      </c>
      <c r="Y150" s="12">
        <v>1</v>
      </c>
      <c r="Z150" s="12">
        <v>2</v>
      </c>
      <c r="AA150" s="14">
        <v>97.7</v>
      </c>
      <c r="AB150" s="14">
        <v>83</v>
      </c>
      <c r="AC150" s="14">
        <v>96.9</v>
      </c>
      <c r="AD150" s="14">
        <v>93.8</v>
      </c>
    </row>
    <row r="151" spans="1:30">
      <c r="A151" s="10">
        <f>SUM(A149:A150)</f>
        <v>3</v>
      </c>
      <c r="B151" s="12">
        <f>SUM(B149:B150)</f>
        <v>115</v>
      </c>
      <c r="C151" s="12">
        <f>SUM(C149:C150)</f>
        <v>0</v>
      </c>
      <c r="D151" s="11">
        <f>B151-C151</f>
        <v>115</v>
      </c>
      <c r="E151" s="12">
        <f>SUM(E149:E150)</f>
        <v>0</v>
      </c>
      <c r="F151" s="11">
        <f>D151-E151</f>
        <v>115</v>
      </c>
      <c r="G151" s="11">
        <f>F151-H151</f>
        <v>113</v>
      </c>
      <c r="H151" s="12">
        <f>SUM(H149:H150)</f>
        <v>2</v>
      </c>
      <c r="I151" s="12">
        <f>SUM(I149:I150)</f>
        <v>101</v>
      </c>
      <c r="J151" s="13">
        <f>IF($D151&gt;0,I151/$D151,0)</f>
        <v>0.87826086956521743</v>
      </c>
      <c r="K151" s="12">
        <f>SUM(K149:K150)</f>
        <v>74</v>
      </c>
      <c r="L151" s="13">
        <f>IF($M151&gt;0,K151/$M151,0)</f>
        <v>0.74</v>
      </c>
      <c r="M151" s="12">
        <f>SUM(M149:M150)</f>
        <v>100</v>
      </c>
      <c r="N151" s="12">
        <f>M151-K151</f>
        <v>26</v>
      </c>
      <c r="O151" s="13">
        <f>IF($M151&gt;0,N151/$M151,0)</f>
        <v>0.26</v>
      </c>
      <c r="P151" s="12">
        <f>SUM(P149:P150)</f>
        <v>1</v>
      </c>
      <c r="Q151" s="12">
        <f>SUM(Q149:Q150)</f>
        <v>6</v>
      </c>
      <c r="R151" s="12">
        <f>SUM(R149:R150)</f>
        <v>2</v>
      </c>
      <c r="S151" s="12">
        <f>SUM(S149:S150)</f>
        <v>6</v>
      </c>
      <c r="T151" s="12">
        <f>SUM(T149:T150)</f>
        <v>14</v>
      </c>
      <c r="U151" s="13">
        <f>IF($D151&gt;0,T151/$D151,0)</f>
        <v>0.12173913043478261</v>
      </c>
      <c r="V151" s="12">
        <f>SUM(V149:V150)</f>
        <v>397</v>
      </c>
      <c r="W151" s="12">
        <f>SUM(W149:W150)</f>
        <v>130</v>
      </c>
      <c r="X151" s="12">
        <f>SUM(X149:X150)</f>
        <v>42</v>
      </c>
      <c r="Y151" s="12">
        <f>SUM(Y149:Y150)</f>
        <v>1</v>
      </c>
      <c r="Z151" s="12">
        <f>SUM(Z149:Z150)</f>
        <v>33</v>
      </c>
      <c r="AA151" s="14">
        <v>91.7</v>
      </c>
      <c r="AB151" s="14">
        <v>43.3</v>
      </c>
      <c r="AC151" s="14">
        <v>87.8</v>
      </c>
      <c r="AD151" s="14">
        <v>87</v>
      </c>
    </row>
  </sheetData>
  <mergeCells count="368">
    <mergeCell ref="A101:AD101"/>
    <mergeCell ref="A112:AD112"/>
    <mergeCell ref="A123:AD123"/>
    <mergeCell ref="A134:AD134"/>
    <mergeCell ref="A145:AD145"/>
    <mergeCell ref="A2:AD2"/>
    <mergeCell ref="A13:AD13"/>
    <mergeCell ref="A24:AD24"/>
    <mergeCell ref="A35:AD35"/>
    <mergeCell ref="A46:AD46"/>
    <mergeCell ref="A57:AD57"/>
    <mergeCell ref="A68:AD68"/>
    <mergeCell ref="A79:AD79"/>
    <mergeCell ref="A90:AD90"/>
    <mergeCell ref="AB147:AB148"/>
    <mergeCell ref="AC147:AC148"/>
    <mergeCell ref="AD147:AD148"/>
    <mergeCell ref="B147:B148"/>
    <mergeCell ref="AA146:AD146"/>
    <mergeCell ref="I146:P146"/>
    <mergeCell ref="I147:J147"/>
    <mergeCell ref="K147:L147"/>
    <mergeCell ref="M147:O147"/>
    <mergeCell ref="Q146:U146"/>
    <mergeCell ref="V146:Z146"/>
    <mergeCell ref="T147:U147"/>
    <mergeCell ref="V147:V148"/>
    <mergeCell ref="W147:W148"/>
    <mergeCell ref="X147:X148"/>
    <mergeCell ref="Y147:Y148"/>
    <mergeCell ref="F147:F148"/>
    <mergeCell ref="G147:G148"/>
    <mergeCell ref="H147:H148"/>
    <mergeCell ref="Z147:Z148"/>
    <mergeCell ref="AA147:AA148"/>
    <mergeCell ref="A147:A148"/>
    <mergeCell ref="C147:C148"/>
    <mergeCell ref="D147:D148"/>
    <mergeCell ref="E147:E148"/>
    <mergeCell ref="W136:W137"/>
    <mergeCell ref="X136:X137"/>
    <mergeCell ref="Y136:Y137"/>
    <mergeCell ref="V136:V137"/>
    <mergeCell ref="AA135:AD135"/>
    <mergeCell ref="A136:A137"/>
    <mergeCell ref="C136:C137"/>
    <mergeCell ref="D136:D137"/>
    <mergeCell ref="E136:E137"/>
    <mergeCell ref="F136:F137"/>
    <mergeCell ref="G136:G137"/>
    <mergeCell ref="H136:H137"/>
    <mergeCell ref="Z136:Z137"/>
    <mergeCell ref="AB136:AB137"/>
    <mergeCell ref="AC136:AC137"/>
    <mergeCell ref="AD136:AD137"/>
    <mergeCell ref="AA136:AA137"/>
    <mergeCell ref="B136:B137"/>
    <mergeCell ref="I135:P135"/>
    <mergeCell ref="Q135:U135"/>
    <mergeCell ref="V135:Z135"/>
    <mergeCell ref="I136:J136"/>
    <mergeCell ref="K136:L136"/>
    <mergeCell ref="M136:O136"/>
    <mergeCell ref="T136:U136"/>
    <mergeCell ref="I103:J103"/>
    <mergeCell ref="K103:L103"/>
    <mergeCell ref="I102:P102"/>
    <mergeCell ref="Q102:U102"/>
    <mergeCell ref="T103:U103"/>
    <mergeCell ref="H114:H115"/>
    <mergeCell ref="AA114:AA115"/>
    <mergeCell ref="B114:B115"/>
    <mergeCell ref="I113:P113"/>
    <mergeCell ref="I114:J114"/>
    <mergeCell ref="K114:L114"/>
    <mergeCell ref="M114:O114"/>
    <mergeCell ref="Q113:U113"/>
    <mergeCell ref="T114:U114"/>
    <mergeCell ref="V113:Z113"/>
    <mergeCell ref="V114:V115"/>
    <mergeCell ref="W114:W115"/>
    <mergeCell ref="X114:X115"/>
    <mergeCell ref="Y114:Y115"/>
    <mergeCell ref="Z114:Z115"/>
    <mergeCell ref="D114:D115"/>
    <mergeCell ref="E114:E115"/>
    <mergeCell ref="F114:F115"/>
    <mergeCell ref="G114:G115"/>
    <mergeCell ref="D70:D71"/>
    <mergeCell ref="F70:F71"/>
    <mergeCell ref="I70:J70"/>
    <mergeCell ref="K70:L70"/>
    <mergeCell ref="M70:O70"/>
    <mergeCell ref="T70:U70"/>
    <mergeCell ref="AC114:AC115"/>
    <mergeCell ref="AD114:AD115"/>
    <mergeCell ref="V92:V93"/>
    <mergeCell ref="W92:W93"/>
    <mergeCell ref="AA113:AD113"/>
    <mergeCell ref="Y92:Y93"/>
    <mergeCell ref="AA92:AA93"/>
    <mergeCell ref="Z103:Z104"/>
    <mergeCell ref="AB103:AB104"/>
    <mergeCell ref="AC103:AC104"/>
    <mergeCell ref="AD103:AD104"/>
    <mergeCell ref="AA103:AA104"/>
    <mergeCell ref="AA102:AD102"/>
    <mergeCell ref="AA91:AD91"/>
    <mergeCell ref="A92:A93"/>
    <mergeCell ref="C92:C93"/>
    <mergeCell ref="D92:D93"/>
    <mergeCell ref="E92:E93"/>
    <mergeCell ref="F92:F93"/>
    <mergeCell ref="G92:G93"/>
    <mergeCell ref="H92:H93"/>
    <mergeCell ref="M92:O92"/>
    <mergeCell ref="Z92:Z93"/>
    <mergeCell ref="AB92:AB93"/>
    <mergeCell ref="AC92:AC93"/>
    <mergeCell ref="AD92:AD93"/>
    <mergeCell ref="AA36:AD36"/>
    <mergeCell ref="V36:Z36"/>
    <mergeCell ref="Q36:U36"/>
    <mergeCell ref="I36:P36"/>
    <mergeCell ref="K26:L26"/>
    <mergeCell ref="M26:O26"/>
    <mergeCell ref="I26:J26"/>
    <mergeCell ref="B92:B93"/>
    <mergeCell ref="I91:P91"/>
    <mergeCell ref="Q91:U91"/>
    <mergeCell ref="T92:U92"/>
    <mergeCell ref="V91:Z91"/>
    <mergeCell ref="X92:X93"/>
    <mergeCell ref="B26:B27"/>
    <mergeCell ref="J34:Q34"/>
    <mergeCell ref="B37:B38"/>
    <mergeCell ref="T37:U37"/>
    <mergeCell ref="V37:V38"/>
    <mergeCell ref="W37:W38"/>
    <mergeCell ref="X37:X38"/>
    <mergeCell ref="Y37:Y38"/>
    <mergeCell ref="Z37:Z38"/>
    <mergeCell ref="C26:C27"/>
    <mergeCell ref="B70:B71"/>
    <mergeCell ref="AA25:AD25"/>
    <mergeCell ref="B15:B16"/>
    <mergeCell ref="A15:A16"/>
    <mergeCell ref="AC15:AC16"/>
    <mergeCell ref="AD15:AD16"/>
    <mergeCell ref="AA26:AA27"/>
    <mergeCell ref="AB26:AB27"/>
    <mergeCell ref="AC26:AC27"/>
    <mergeCell ref="AD26:AD27"/>
    <mergeCell ref="V26:V27"/>
    <mergeCell ref="A26:A27"/>
    <mergeCell ref="J23:Q23"/>
    <mergeCell ref="Q25:U25"/>
    <mergeCell ref="V25:Z25"/>
    <mergeCell ref="AB15:AB16"/>
    <mergeCell ref="C15:C16"/>
    <mergeCell ref="AA15:AA16"/>
    <mergeCell ref="W26:W27"/>
    <mergeCell ref="X26:X27"/>
    <mergeCell ref="Y26:Y27"/>
    <mergeCell ref="Z26:Z27"/>
    <mergeCell ref="T26:U26"/>
    <mergeCell ref="J1:Q1"/>
    <mergeCell ref="J12:Q12"/>
    <mergeCell ref="E15:E16"/>
    <mergeCell ref="F15:F16"/>
    <mergeCell ref="G15:G16"/>
    <mergeCell ref="H15:H16"/>
    <mergeCell ref="M15:O15"/>
    <mergeCell ref="I3:P3"/>
    <mergeCell ref="Q3:U3"/>
    <mergeCell ref="V3:Z3"/>
    <mergeCell ref="K4:L4"/>
    <mergeCell ref="M4:O4"/>
    <mergeCell ref="D15:D16"/>
    <mergeCell ref="T15:U15"/>
    <mergeCell ref="V15:V16"/>
    <mergeCell ref="W15:W16"/>
    <mergeCell ref="X15:X16"/>
    <mergeCell ref="Y15:Y16"/>
    <mergeCell ref="Z15:Z16"/>
    <mergeCell ref="I15:J15"/>
    <mergeCell ref="K15:L15"/>
    <mergeCell ref="T4:U4"/>
    <mergeCell ref="V69:Z69"/>
    <mergeCell ref="Y70:Y71"/>
    <mergeCell ref="Z70:Z71"/>
    <mergeCell ref="A4:A5"/>
    <mergeCell ref="X4:X5"/>
    <mergeCell ref="D4:D5"/>
    <mergeCell ref="E4:E5"/>
    <mergeCell ref="F4:F5"/>
    <mergeCell ref="G4:G5"/>
    <mergeCell ref="H4:H5"/>
    <mergeCell ref="I4:J4"/>
    <mergeCell ref="E26:E27"/>
    <mergeCell ref="H26:H27"/>
    <mergeCell ref="F26:F27"/>
    <mergeCell ref="G26:G27"/>
    <mergeCell ref="I25:P25"/>
    <mergeCell ref="A37:A38"/>
    <mergeCell ref="V4:V5"/>
    <mergeCell ref="W4:W5"/>
    <mergeCell ref="B4:B5"/>
    <mergeCell ref="D26:D27"/>
    <mergeCell ref="A70:A71"/>
    <mergeCell ref="I14:P14"/>
    <mergeCell ref="E70:E71"/>
    <mergeCell ref="G70:G71"/>
    <mergeCell ref="H70:H71"/>
    <mergeCell ref="W70:W71"/>
    <mergeCell ref="AA3:AD3"/>
    <mergeCell ref="AD4:AD5"/>
    <mergeCell ref="AC4:AC5"/>
    <mergeCell ref="AB4:AB5"/>
    <mergeCell ref="AA4:AA5"/>
    <mergeCell ref="Z4:Z5"/>
    <mergeCell ref="Y4:Y5"/>
    <mergeCell ref="Q14:U14"/>
    <mergeCell ref="V14:Z14"/>
    <mergeCell ref="AA14:AD14"/>
    <mergeCell ref="AA59:AA60"/>
    <mergeCell ref="I69:P69"/>
    <mergeCell ref="Q69:U69"/>
    <mergeCell ref="A59:A60"/>
    <mergeCell ref="B59:B60"/>
    <mergeCell ref="C59:C60"/>
    <mergeCell ref="D59:D60"/>
    <mergeCell ref="E59:E60"/>
    <mergeCell ref="F59:F60"/>
    <mergeCell ref="I37:J37"/>
    <mergeCell ref="K37:L37"/>
    <mergeCell ref="M48:O48"/>
    <mergeCell ref="M37:O37"/>
    <mergeCell ref="K48:L48"/>
    <mergeCell ref="G59:G60"/>
    <mergeCell ref="H59:H60"/>
    <mergeCell ref="I59:J59"/>
    <mergeCell ref="K59:L59"/>
    <mergeCell ref="M59:O59"/>
    <mergeCell ref="I58:P58"/>
    <mergeCell ref="Q58:U58"/>
    <mergeCell ref="V58:Z58"/>
    <mergeCell ref="A48:A49"/>
    <mergeCell ref="AB59:AB60"/>
    <mergeCell ref="AC59:AC60"/>
    <mergeCell ref="AD59:AD60"/>
    <mergeCell ref="I48:J48"/>
    <mergeCell ref="V59:V60"/>
    <mergeCell ref="W59:W60"/>
    <mergeCell ref="X59:X60"/>
    <mergeCell ref="Y59:Y60"/>
    <mergeCell ref="Z59:Z60"/>
    <mergeCell ref="AA58:AD58"/>
    <mergeCell ref="T59:U59"/>
    <mergeCell ref="V48:V49"/>
    <mergeCell ref="W48:W49"/>
    <mergeCell ref="AD48:AD49"/>
    <mergeCell ref="X48:X49"/>
    <mergeCell ref="Y48:Y49"/>
    <mergeCell ref="Z48:Z49"/>
    <mergeCell ref="AA48:AA49"/>
    <mergeCell ref="AB48:AB49"/>
    <mergeCell ref="AC48:AC49"/>
    <mergeCell ref="AA37:AA38"/>
    <mergeCell ref="AB37:AB38"/>
    <mergeCell ref="AC37:AC38"/>
    <mergeCell ref="AD37:AD38"/>
    <mergeCell ref="C48:C49"/>
    <mergeCell ref="B48:B49"/>
    <mergeCell ref="Q47:U47"/>
    <mergeCell ref="V47:Z47"/>
    <mergeCell ref="AA47:AD47"/>
    <mergeCell ref="H48:H49"/>
    <mergeCell ref="G48:G49"/>
    <mergeCell ref="F48:F49"/>
    <mergeCell ref="E48:E49"/>
    <mergeCell ref="D48:D49"/>
    <mergeCell ref="D37:D38"/>
    <mergeCell ref="C37:C38"/>
    <mergeCell ref="H37:H38"/>
    <mergeCell ref="G37:G38"/>
    <mergeCell ref="F37:F38"/>
    <mergeCell ref="E37:E38"/>
    <mergeCell ref="I47:P47"/>
    <mergeCell ref="T48:U48"/>
    <mergeCell ref="AA80:AD80"/>
    <mergeCell ref="AA70:AA71"/>
    <mergeCell ref="AB70:AB71"/>
    <mergeCell ref="AC70:AC71"/>
    <mergeCell ref="AD70:AD71"/>
    <mergeCell ref="I80:P80"/>
    <mergeCell ref="Q80:U80"/>
    <mergeCell ref="V80:Z80"/>
    <mergeCell ref="X70:X71"/>
    <mergeCell ref="A125:A126"/>
    <mergeCell ref="C125:C126"/>
    <mergeCell ref="D125:D126"/>
    <mergeCell ref="E125:E126"/>
    <mergeCell ref="A103:A104"/>
    <mergeCell ref="AB81:AB82"/>
    <mergeCell ref="AC81:AC82"/>
    <mergeCell ref="AD81:AD82"/>
    <mergeCell ref="AA81:AA82"/>
    <mergeCell ref="Z81:Z82"/>
    <mergeCell ref="I81:J81"/>
    <mergeCell ref="K81:L81"/>
    <mergeCell ref="V81:V82"/>
    <mergeCell ref="A81:A82"/>
    <mergeCell ref="C81:C82"/>
    <mergeCell ref="D81:D82"/>
    <mergeCell ref="E81:E82"/>
    <mergeCell ref="F81:F82"/>
    <mergeCell ref="G81:G82"/>
    <mergeCell ref="H81:H82"/>
    <mergeCell ref="M81:O81"/>
    <mergeCell ref="T81:U81"/>
    <mergeCell ref="A114:A115"/>
    <mergeCell ref="C114:C115"/>
    <mergeCell ref="B81:B82"/>
    <mergeCell ref="AA124:AD124"/>
    <mergeCell ref="W81:W82"/>
    <mergeCell ref="X81:X82"/>
    <mergeCell ref="Y81:Y82"/>
    <mergeCell ref="C103:C104"/>
    <mergeCell ref="D103:D104"/>
    <mergeCell ref="E103:E104"/>
    <mergeCell ref="F103:F104"/>
    <mergeCell ref="G103:G104"/>
    <mergeCell ref="H103:H104"/>
    <mergeCell ref="M103:O103"/>
    <mergeCell ref="B103:B104"/>
    <mergeCell ref="I92:J92"/>
    <mergeCell ref="K92:L92"/>
    <mergeCell ref="V102:Z102"/>
    <mergeCell ref="V103:V104"/>
    <mergeCell ref="W103:W104"/>
    <mergeCell ref="X103:X104"/>
    <mergeCell ref="Y103:Y104"/>
    <mergeCell ref="AB114:AB115"/>
    <mergeCell ref="C70:C71"/>
    <mergeCell ref="C4:C5"/>
    <mergeCell ref="AB125:AB126"/>
    <mergeCell ref="AC125:AC126"/>
    <mergeCell ref="AD125:AD126"/>
    <mergeCell ref="AA125:AA126"/>
    <mergeCell ref="B125:B126"/>
    <mergeCell ref="I124:P124"/>
    <mergeCell ref="I125:J125"/>
    <mergeCell ref="K125:L125"/>
    <mergeCell ref="M125:O125"/>
    <mergeCell ref="Q124:U124"/>
    <mergeCell ref="V124:Z124"/>
    <mergeCell ref="T125:U125"/>
    <mergeCell ref="V125:V126"/>
    <mergeCell ref="W125:W126"/>
    <mergeCell ref="X125:X126"/>
    <mergeCell ref="Y125:Y126"/>
    <mergeCell ref="Z125:Z126"/>
    <mergeCell ref="F125:F126"/>
    <mergeCell ref="G125:G126"/>
    <mergeCell ref="H125:H126"/>
    <mergeCell ref="AA69:AD69"/>
    <mergeCell ref="V70:V7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:AD4"/>
  <sheetViews>
    <sheetView workbookViewId="0">
      <selection activeCell="A5" sqref="A5:AD13"/>
    </sheetView>
  </sheetViews>
  <sheetFormatPr defaultRowHeight="15"/>
  <sheetData>
    <row r="1" spans="4:30">
      <c r="D1" s="2"/>
      <c r="F1" s="2"/>
      <c r="G1" s="2"/>
      <c r="I1" s="3" t="s">
        <v>0</v>
      </c>
      <c r="J1" s="2"/>
      <c r="L1" s="2"/>
      <c r="O1" s="2"/>
      <c r="U1" s="2"/>
    </row>
    <row r="2" spans="4:30" ht="15.75">
      <c r="D2" s="28" t="s">
        <v>33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5"/>
      <c r="Y2" s="5"/>
      <c r="Z2" s="5"/>
      <c r="AA2" s="5"/>
      <c r="AB2" s="5"/>
      <c r="AC2" s="5"/>
      <c r="AD2" s="5"/>
    </row>
    <row r="3" spans="4:30" ht="15.75">
      <c r="D3" s="2"/>
      <c r="F3" s="2"/>
      <c r="G3" s="2"/>
      <c r="J3" s="2"/>
      <c r="K3" s="4" t="s">
        <v>34</v>
      </c>
      <c r="M3" s="2"/>
      <c r="O3" s="2"/>
      <c r="U3" s="2"/>
    </row>
    <row r="4" spans="4:30" ht="15.75">
      <c r="D4" s="2"/>
      <c r="F4" s="2"/>
      <c r="G4" s="29" t="s">
        <v>1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U4" s="2"/>
    </row>
  </sheetData>
  <mergeCells count="2">
    <mergeCell ref="D2:W2"/>
    <mergeCell ref="G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konyahina_ev</dc:creator>
  <cp:lastModifiedBy>konyahina_ev</cp:lastModifiedBy>
  <dcterms:created xsi:type="dcterms:W3CDTF">2021-10-18T05:30:18Z</dcterms:created>
  <dcterms:modified xsi:type="dcterms:W3CDTF">2021-10-18T09:38:01Z</dcterms:modified>
</cp:coreProperties>
</file>